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192.168.1.86\総務部\経理関係書類\指定請求書、納品、相殺データ書類\"/>
    </mc:Choice>
  </mc:AlternateContent>
  <xr:revisionPtr revIDLastSave="0" documentId="13_ncr:1_{5E311D1B-17D2-4887-B2A8-9016E7D4ABDD}" xr6:coauthVersionLast="47" xr6:coauthVersionMax="47" xr10:uidLastSave="{00000000-0000-0000-0000-000000000000}"/>
  <workbookProtection workbookAlgorithmName="SHA-512" workbookHashValue="6TiRNudyrHhQXoOzNPGOG8DGNhQEiKaw8baFCpnM2HKpgZKj1xF1XbExBIWIrul/lxopWrAMlr4p6wW/6whB1w==" workbookSaltValue="8EErQW3OerUoFFHN8MZFmw==" workbookSpinCount="100000" lockStructure="1"/>
  <bookViews>
    <workbookView xWindow="-108" yWindow="-108" windowWidth="23256" windowHeight="13176" xr2:uid="{D80CC6F3-5105-4F02-9D28-903392A6C0B0}"/>
  </bookViews>
  <sheets>
    <sheet name="入力用シート" sheetId="3" r:id="rId1"/>
    <sheet name="入力用シート (入力例)" sheetId="5" r:id="rId2"/>
    <sheet name="指定請求書（印刷） (インボイス)" sheetId="2" r:id="rId3"/>
    <sheet name="Ver情報" sheetId="6" state="hidden" r:id="rId4"/>
    <sheet name="データシート" sheetId="4" state="hidden" r:id="rId5"/>
  </sheets>
  <definedNames>
    <definedName name="_xlnm.Print_Area" localSheetId="2">IF('指定請求書（印刷） (インボイス)'!$B$1=1,OFFSET('指定請求書（印刷） (インボイス)'!$A$1,0,0,185,25),IF('指定請求書（印刷） (インボイス)'!$B$1=2,OFFSET('指定請求書（印刷） (インボイス)'!$A$1,0,0,185,50),IF('指定請求書（印刷） (インボイス)'!$B$1=3,OFFSET('指定請求書（印刷） (インボイス)'!$A$1,0,0,185,75),IF('指定請求書（印刷） (インボイス)'!$B$1=4,OFFSET('指定請求書（印刷） (インボイス)'!$A$1,0,0,185,100),IF('指定請求書（印刷） (インボイス)'!$B$1=5,OFFSET('指定請求書（印刷） (インボイス)'!$A$1,0,0,185,125),OFFSET('指定請求書（印刷） (インボイス)'!$A$1,0,0,185,150))))))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5" i="4" l="1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DZ134" i="2" l="1"/>
  <c r="DY134" i="2"/>
  <c r="DZ72" i="2"/>
  <c r="DY72" i="2"/>
  <c r="DZ10" i="2"/>
  <c r="DY10" i="2"/>
  <c r="CB10" i="2"/>
  <c r="CA10" i="2"/>
  <c r="DA10" i="2"/>
  <c r="CZ10" i="2"/>
  <c r="DA72" i="2"/>
  <c r="CZ72" i="2"/>
  <c r="CB72" i="2"/>
  <c r="CA72" i="2"/>
  <c r="DA134" i="2"/>
  <c r="CZ134" i="2"/>
  <c r="CB134" i="2"/>
  <c r="CA134" i="2"/>
  <c r="BC134" i="2"/>
  <c r="BB134" i="2"/>
  <c r="BC72" i="2"/>
  <c r="BB72" i="2"/>
  <c r="BC10" i="2"/>
  <c r="BB10" i="2"/>
  <c r="AD10" i="2"/>
  <c r="AC10" i="2"/>
  <c r="AD72" i="2"/>
  <c r="AC72" i="2"/>
  <c r="AD134" i="2"/>
  <c r="AC134" i="2"/>
  <c r="E134" i="2"/>
  <c r="D134" i="2"/>
  <c r="E72" i="2"/>
  <c r="D72" i="2"/>
  <c r="D10" i="2"/>
  <c r="E10" i="2"/>
  <c r="F6" i="4" l="1"/>
  <c r="AE16" i="3" s="1"/>
  <c r="DV162" i="2"/>
  <c r="DV159" i="2"/>
  <c r="DV156" i="2"/>
  <c r="DV153" i="2"/>
  <c r="DV150" i="2"/>
  <c r="DV147" i="2"/>
  <c r="DV144" i="2"/>
  <c r="DV141" i="2"/>
  <c r="DV138" i="2"/>
  <c r="CW162" i="2"/>
  <c r="CW159" i="2"/>
  <c r="CW156" i="2"/>
  <c r="CW153" i="2"/>
  <c r="CW150" i="2"/>
  <c r="CW147" i="2"/>
  <c r="CW144" i="2"/>
  <c r="CW141" i="2"/>
  <c r="CW138" i="2"/>
  <c r="BX162" i="2"/>
  <c r="BX159" i="2"/>
  <c r="BX156" i="2"/>
  <c r="BX153" i="2"/>
  <c r="BX150" i="2"/>
  <c r="BX147" i="2"/>
  <c r="BX144" i="2"/>
  <c r="BX141" i="2"/>
  <c r="BX138" i="2"/>
  <c r="AY162" i="2"/>
  <c r="AY159" i="2"/>
  <c r="AY156" i="2"/>
  <c r="AY153" i="2"/>
  <c r="AY150" i="2"/>
  <c r="AY147" i="2"/>
  <c r="AY144" i="2"/>
  <c r="AY141" i="2"/>
  <c r="AY138" i="2"/>
  <c r="Z162" i="2"/>
  <c r="Z159" i="2"/>
  <c r="Z156" i="2"/>
  <c r="Z153" i="2"/>
  <c r="Z150" i="2"/>
  <c r="Z147" i="2"/>
  <c r="Z144" i="2"/>
  <c r="Z141" i="2"/>
  <c r="Z138" i="2"/>
  <c r="DV100" i="2"/>
  <c r="DV97" i="2"/>
  <c r="DV94" i="2"/>
  <c r="DV91" i="2"/>
  <c r="DV88" i="2"/>
  <c r="DV85" i="2"/>
  <c r="DV82" i="2"/>
  <c r="DV79" i="2"/>
  <c r="DV76" i="2"/>
  <c r="CW100" i="2"/>
  <c r="CW97" i="2"/>
  <c r="CW94" i="2"/>
  <c r="CW91" i="2"/>
  <c r="CW88" i="2"/>
  <c r="CW85" i="2"/>
  <c r="CW82" i="2"/>
  <c r="CW79" i="2"/>
  <c r="CW76" i="2"/>
  <c r="BX100" i="2"/>
  <c r="BX97" i="2"/>
  <c r="BX94" i="2"/>
  <c r="BX91" i="2"/>
  <c r="BX88" i="2"/>
  <c r="BX85" i="2"/>
  <c r="BX82" i="2"/>
  <c r="BX79" i="2"/>
  <c r="BX76" i="2"/>
  <c r="AY100" i="2"/>
  <c r="AY97" i="2"/>
  <c r="AY94" i="2"/>
  <c r="AY91" i="2"/>
  <c r="AY88" i="2"/>
  <c r="AY85" i="2"/>
  <c r="AY82" i="2"/>
  <c r="AY79" i="2"/>
  <c r="AY76" i="2"/>
  <c r="Z100" i="2"/>
  <c r="Z97" i="2"/>
  <c r="Z94" i="2"/>
  <c r="Z91" i="2"/>
  <c r="Z88" i="2"/>
  <c r="Z85" i="2"/>
  <c r="Z82" i="2"/>
  <c r="Z79" i="2"/>
  <c r="Z76" i="2"/>
  <c r="A141" i="2"/>
  <c r="A144" i="2"/>
  <c r="A147" i="2"/>
  <c r="A150" i="2"/>
  <c r="A153" i="2"/>
  <c r="A156" i="2"/>
  <c r="A159" i="2"/>
  <c r="A162" i="2"/>
  <c r="A138" i="2"/>
  <c r="A100" i="2"/>
  <c r="A79" i="2"/>
  <c r="A82" i="2"/>
  <c r="A85" i="2"/>
  <c r="A88" i="2"/>
  <c r="A91" i="2"/>
  <c r="A94" i="2"/>
  <c r="A97" i="2"/>
  <c r="A76" i="2"/>
  <c r="DX180" i="2"/>
  <c r="DY179" i="2"/>
  <c r="EF177" i="2"/>
  <c r="ED177" i="2"/>
  <c r="DX177" i="2"/>
  <c r="DV177" i="2"/>
  <c r="EO176" i="2"/>
  <c r="EL176" i="2"/>
  <c r="EF176" i="2"/>
  <c r="DX176" i="2"/>
  <c r="DX118" i="2"/>
  <c r="DY117" i="2"/>
  <c r="EF115" i="2"/>
  <c r="ED115" i="2"/>
  <c r="DX115" i="2"/>
  <c r="DV115" i="2"/>
  <c r="EO114" i="2"/>
  <c r="EL114" i="2"/>
  <c r="EF114" i="2"/>
  <c r="DX114" i="2"/>
  <c r="DX56" i="2"/>
  <c r="DY55" i="2"/>
  <c r="EF53" i="2"/>
  <c r="ED53" i="2"/>
  <c r="DX53" i="2"/>
  <c r="DV53" i="2"/>
  <c r="EO52" i="2"/>
  <c r="EL52" i="2"/>
  <c r="EF52" i="2"/>
  <c r="DX52" i="2"/>
  <c r="EC37" i="2"/>
  <c r="CY180" i="2"/>
  <c r="CZ179" i="2"/>
  <c r="DG177" i="2"/>
  <c r="DE177" i="2"/>
  <c r="CY177" i="2"/>
  <c r="CW177" i="2"/>
  <c r="DP176" i="2"/>
  <c r="DM176" i="2"/>
  <c r="DG176" i="2"/>
  <c r="CY176" i="2"/>
  <c r="CY118" i="2"/>
  <c r="CZ117" i="2"/>
  <c r="DG115" i="2"/>
  <c r="DE115" i="2"/>
  <c r="CY115" i="2"/>
  <c r="CW115" i="2"/>
  <c r="DP114" i="2"/>
  <c r="DM114" i="2"/>
  <c r="DG114" i="2"/>
  <c r="CY114" i="2"/>
  <c r="CY56" i="2"/>
  <c r="CZ55" i="2"/>
  <c r="DG53" i="2"/>
  <c r="DE53" i="2"/>
  <c r="CY53" i="2"/>
  <c r="CW53" i="2"/>
  <c r="DP52" i="2"/>
  <c r="DM52" i="2"/>
  <c r="DG52" i="2"/>
  <c r="CY52" i="2"/>
  <c r="BZ180" i="2"/>
  <c r="CA179" i="2"/>
  <c r="CH177" i="2"/>
  <c r="CF177" i="2"/>
  <c r="BZ177" i="2"/>
  <c r="BX177" i="2"/>
  <c r="CQ176" i="2"/>
  <c r="CN176" i="2"/>
  <c r="CH176" i="2"/>
  <c r="BZ176" i="2"/>
  <c r="BZ118" i="2"/>
  <c r="CA117" i="2"/>
  <c r="CH115" i="2"/>
  <c r="CF115" i="2"/>
  <c r="BZ115" i="2"/>
  <c r="BX115" i="2"/>
  <c r="CQ114" i="2"/>
  <c r="CN114" i="2"/>
  <c r="CH114" i="2"/>
  <c r="BZ114" i="2"/>
  <c r="BZ56" i="2"/>
  <c r="CA55" i="2"/>
  <c r="CH53" i="2"/>
  <c r="CF53" i="2"/>
  <c r="BZ53" i="2"/>
  <c r="BX53" i="2"/>
  <c r="CQ52" i="2"/>
  <c r="CN52" i="2"/>
  <c r="CH52" i="2"/>
  <c r="BZ52" i="2"/>
  <c r="BA180" i="2"/>
  <c r="BB179" i="2"/>
  <c r="BI177" i="2"/>
  <c r="BG177" i="2"/>
  <c r="BA177" i="2"/>
  <c r="AY177" i="2"/>
  <c r="BR176" i="2"/>
  <c r="BO176" i="2"/>
  <c r="BI176" i="2"/>
  <c r="BA176" i="2"/>
  <c r="BA118" i="2"/>
  <c r="BB117" i="2"/>
  <c r="BI115" i="2"/>
  <c r="BG115" i="2"/>
  <c r="BA115" i="2"/>
  <c r="AY115" i="2"/>
  <c r="BR114" i="2"/>
  <c r="BO114" i="2"/>
  <c r="BI114" i="2"/>
  <c r="BA114" i="2"/>
  <c r="BA56" i="2"/>
  <c r="BB55" i="2"/>
  <c r="BI53" i="2"/>
  <c r="BG53" i="2"/>
  <c r="BA53" i="2"/>
  <c r="AY53" i="2"/>
  <c r="BR52" i="2"/>
  <c r="BO52" i="2"/>
  <c r="BI52" i="2"/>
  <c r="BA52" i="2"/>
  <c r="AB180" i="2"/>
  <c r="AC179" i="2"/>
  <c r="AJ177" i="2"/>
  <c r="AH177" i="2"/>
  <c r="AB177" i="2"/>
  <c r="Z177" i="2"/>
  <c r="AS176" i="2"/>
  <c r="AP176" i="2"/>
  <c r="AJ176" i="2"/>
  <c r="AB176" i="2"/>
  <c r="AB118" i="2"/>
  <c r="AC117" i="2"/>
  <c r="AJ115" i="2"/>
  <c r="AH115" i="2"/>
  <c r="AB115" i="2"/>
  <c r="Z115" i="2"/>
  <c r="AS114" i="2"/>
  <c r="AP114" i="2"/>
  <c r="AJ114" i="2"/>
  <c r="AB114" i="2"/>
  <c r="AB56" i="2"/>
  <c r="AC55" i="2"/>
  <c r="AJ53" i="2"/>
  <c r="AH53" i="2"/>
  <c r="AB53" i="2"/>
  <c r="Z53" i="2"/>
  <c r="AS52" i="2"/>
  <c r="AP52" i="2"/>
  <c r="AJ52" i="2"/>
  <c r="AB52" i="2"/>
  <c r="L66" i="4"/>
  <c r="Q66" i="4" s="1"/>
  <c r="EG38" i="2" s="1"/>
  <c r="EG162" i="2" s="1"/>
  <c r="K66" i="4"/>
  <c r="J66" i="4"/>
  <c r="EC40" i="2" s="1"/>
  <c r="EC102" i="2" s="1"/>
  <c r="I66" i="4"/>
  <c r="EE40" i="2" s="1"/>
  <c r="G66" i="4"/>
  <c r="DY40" i="2" s="1"/>
  <c r="F66" i="4"/>
  <c r="V66" i="4" s="1"/>
  <c r="D66" i="4"/>
  <c r="C66" i="4"/>
  <c r="E66" i="4" s="1"/>
  <c r="DW38" i="2" s="1"/>
  <c r="L65" i="4"/>
  <c r="K65" i="4"/>
  <c r="J65" i="4"/>
  <c r="I65" i="4"/>
  <c r="EE37" i="2" s="1"/>
  <c r="G65" i="4"/>
  <c r="DY37" i="2" s="1"/>
  <c r="F65" i="4"/>
  <c r="D65" i="4"/>
  <c r="C65" i="4"/>
  <c r="E65" i="4" s="1"/>
  <c r="DW35" i="2" s="1"/>
  <c r="EG32" i="2"/>
  <c r="EG94" i="2" s="1"/>
  <c r="L64" i="4"/>
  <c r="Q64" i="4" s="1"/>
  <c r="K64" i="4"/>
  <c r="P64" i="4" s="1"/>
  <c r="EC32" i="2" s="1"/>
  <c r="J64" i="4"/>
  <c r="EC34" i="2" s="1"/>
  <c r="EC158" i="2" s="1"/>
  <c r="I64" i="4"/>
  <c r="EE34" i="2" s="1"/>
  <c r="G64" i="4"/>
  <c r="DY34" i="2" s="1"/>
  <c r="DY158" i="2" s="1"/>
  <c r="F64" i="4"/>
  <c r="V64" i="4" s="1"/>
  <c r="D64" i="4"/>
  <c r="C64" i="4"/>
  <c r="E64" i="4" s="1"/>
  <c r="DW32" i="2" s="1"/>
  <c r="L63" i="4"/>
  <c r="K63" i="4"/>
  <c r="J63" i="4"/>
  <c r="EC31" i="2" s="1"/>
  <c r="I63" i="4"/>
  <c r="EE31" i="2" s="1"/>
  <c r="EE155" i="2" s="1"/>
  <c r="G63" i="4"/>
  <c r="DY31" i="2" s="1"/>
  <c r="DY93" i="2" s="1"/>
  <c r="F63" i="4"/>
  <c r="V63" i="4" s="1"/>
  <c r="D63" i="4"/>
  <c r="C63" i="4"/>
  <c r="E63" i="4" s="1"/>
  <c r="DW29" i="2" s="1"/>
  <c r="DW153" i="2" s="1"/>
  <c r="L62" i="4"/>
  <c r="Q62" i="4" s="1"/>
  <c r="EG26" i="2" s="1"/>
  <c r="EG150" i="2" s="1"/>
  <c r="K62" i="4"/>
  <c r="P62" i="4" s="1"/>
  <c r="EC26" i="2" s="1"/>
  <c r="EC150" i="2" s="1"/>
  <c r="J62" i="4"/>
  <c r="EC28" i="2" s="1"/>
  <c r="EC90" i="2" s="1"/>
  <c r="I62" i="4"/>
  <c r="EE28" i="2" s="1"/>
  <c r="G62" i="4"/>
  <c r="DY28" i="2" s="1"/>
  <c r="F62" i="4"/>
  <c r="V62" i="4" s="1"/>
  <c r="D62" i="4"/>
  <c r="C62" i="4"/>
  <c r="E62" i="4" s="1"/>
  <c r="DW26" i="2" s="1"/>
  <c r="DW88" i="2" s="1"/>
  <c r="L61" i="4"/>
  <c r="K61" i="4"/>
  <c r="J61" i="4"/>
  <c r="EC25" i="2" s="1"/>
  <c r="I61" i="4"/>
  <c r="EE25" i="2" s="1"/>
  <c r="G61" i="4"/>
  <c r="DY25" i="2" s="1"/>
  <c r="F61" i="4"/>
  <c r="V61" i="4" s="1"/>
  <c r="D61" i="4"/>
  <c r="C61" i="4"/>
  <c r="E61" i="4" s="1"/>
  <c r="DW23" i="2" s="1"/>
  <c r="L60" i="4"/>
  <c r="K60" i="4"/>
  <c r="J60" i="4"/>
  <c r="EC22" i="2" s="1"/>
  <c r="EC146" i="2" s="1"/>
  <c r="I60" i="4"/>
  <c r="EE22" i="2" s="1"/>
  <c r="G60" i="4"/>
  <c r="DY22" i="2" s="1"/>
  <c r="F60" i="4"/>
  <c r="V60" i="4" s="1"/>
  <c r="D60" i="4"/>
  <c r="C60" i="4"/>
  <c r="E60" i="4" s="1"/>
  <c r="DW20" i="2" s="1"/>
  <c r="L59" i="4"/>
  <c r="K59" i="4"/>
  <c r="J59" i="4"/>
  <c r="EC19" i="2" s="1"/>
  <c r="I59" i="4"/>
  <c r="EE19" i="2" s="1"/>
  <c r="EE143" i="2" s="1"/>
  <c r="G59" i="4"/>
  <c r="DY19" i="2" s="1"/>
  <c r="DY81" i="2" s="1"/>
  <c r="F59" i="4"/>
  <c r="V59" i="4" s="1"/>
  <c r="D59" i="4"/>
  <c r="C59" i="4"/>
  <c r="E59" i="4" s="1"/>
  <c r="DW17" i="2" s="1"/>
  <c r="DW141" i="2" s="1"/>
  <c r="L58" i="4"/>
  <c r="K58" i="4"/>
  <c r="P58" i="4" s="1"/>
  <c r="EC14" i="2" s="1"/>
  <c r="EC138" i="2" s="1"/>
  <c r="J58" i="4"/>
  <c r="EC16" i="2" s="1"/>
  <c r="EC78" i="2" s="1"/>
  <c r="I58" i="4"/>
  <c r="EE16" i="2" s="1"/>
  <c r="EE78" i="2" s="1"/>
  <c r="G58" i="4"/>
  <c r="DY16" i="2" s="1"/>
  <c r="F58" i="4"/>
  <c r="V58" i="4" s="1"/>
  <c r="D58" i="4"/>
  <c r="C58" i="4"/>
  <c r="E58" i="4" s="1"/>
  <c r="DW14" i="2" s="1"/>
  <c r="DW76" i="2" s="1"/>
  <c r="L57" i="4"/>
  <c r="Q57" i="4" s="1"/>
  <c r="DH38" i="2" s="1"/>
  <c r="K57" i="4"/>
  <c r="J57" i="4"/>
  <c r="DD40" i="2" s="1"/>
  <c r="DD102" i="2" s="1"/>
  <c r="I57" i="4"/>
  <c r="DF40" i="2" s="1"/>
  <c r="G57" i="4"/>
  <c r="CZ40" i="2" s="1"/>
  <c r="CZ102" i="2" s="1"/>
  <c r="F57" i="4"/>
  <c r="V57" i="4" s="1"/>
  <c r="D57" i="4"/>
  <c r="C57" i="4"/>
  <c r="E57" i="4" s="1"/>
  <c r="CX38" i="2" s="1"/>
  <c r="L56" i="4"/>
  <c r="K56" i="4"/>
  <c r="J56" i="4"/>
  <c r="DD37" i="2" s="1"/>
  <c r="I56" i="4"/>
  <c r="DF37" i="2" s="1"/>
  <c r="DF99" i="2" s="1"/>
  <c r="G56" i="4"/>
  <c r="CZ37" i="2" s="1"/>
  <c r="F56" i="4"/>
  <c r="D56" i="4"/>
  <c r="C56" i="4"/>
  <c r="E56" i="4" s="1"/>
  <c r="CX35" i="2" s="1"/>
  <c r="CX97" i="2" s="1"/>
  <c r="DD32" i="2"/>
  <c r="DD94" i="2" s="1"/>
  <c r="L55" i="4"/>
  <c r="Q55" i="4" s="1"/>
  <c r="DH32" i="2" s="1"/>
  <c r="DH94" i="2" s="1"/>
  <c r="K55" i="4"/>
  <c r="P55" i="4" s="1"/>
  <c r="J55" i="4"/>
  <c r="DD34" i="2" s="1"/>
  <c r="I55" i="4"/>
  <c r="DF34" i="2" s="1"/>
  <c r="G55" i="4"/>
  <c r="CZ34" i="2" s="1"/>
  <c r="CZ158" i="2" s="1"/>
  <c r="F55" i="4"/>
  <c r="D55" i="4"/>
  <c r="C55" i="4"/>
  <c r="E55" i="4" s="1"/>
  <c r="CX32" i="2" s="1"/>
  <c r="L54" i="4"/>
  <c r="K54" i="4"/>
  <c r="J54" i="4"/>
  <c r="DD31" i="2" s="1"/>
  <c r="DD155" i="2" s="1"/>
  <c r="I54" i="4"/>
  <c r="DF31" i="2" s="1"/>
  <c r="DF155" i="2" s="1"/>
  <c r="G54" i="4"/>
  <c r="CZ31" i="2" s="1"/>
  <c r="F54" i="4"/>
  <c r="V54" i="4" s="1"/>
  <c r="D54" i="4"/>
  <c r="C54" i="4"/>
  <c r="E54" i="4" s="1"/>
  <c r="CX29" i="2" s="1"/>
  <c r="CX153" i="2" s="1"/>
  <c r="L53" i="4"/>
  <c r="K53" i="4"/>
  <c r="J53" i="4"/>
  <c r="DD28" i="2" s="1"/>
  <c r="DD90" i="2" s="1"/>
  <c r="I53" i="4"/>
  <c r="DF28" i="2" s="1"/>
  <c r="G53" i="4"/>
  <c r="CZ28" i="2" s="1"/>
  <c r="CZ90" i="2" s="1"/>
  <c r="F53" i="4"/>
  <c r="V53" i="4" s="1"/>
  <c r="D53" i="4"/>
  <c r="C53" i="4"/>
  <c r="E53" i="4" s="1"/>
  <c r="CX26" i="2" s="1"/>
  <c r="L52" i="4"/>
  <c r="K52" i="4"/>
  <c r="P52" i="4" s="1"/>
  <c r="DD23" i="2" s="1"/>
  <c r="J52" i="4"/>
  <c r="DD25" i="2" s="1"/>
  <c r="I52" i="4"/>
  <c r="DF25" i="2" s="1"/>
  <c r="DF87" i="2" s="1"/>
  <c r="G52" i="4"/>
  <c r="CZ25" i="2" s="1"/>
  <c r="F52" i="4"/>
  <c r="V52" i="4" s="1"/>
  <c r="D52" i="4"/>
  <c r="C52" i="4"/>
  <c r="E52" i="4" s="1"/>
  <c r="CX23" i="2" s="1"/>
  <c r="CX85" i="2" s="1"/>
  <c r="L51" i="4"/>
  <c r="K51" i="4"/>
  <c r="J51" i="4"/>
  <c r="DD22" i="2" s="1"/>
  <c r="I51" i="4"/>
  <c r="DF22" i="2" s="1"/>
  <c r="G51" i="4"/>
  <c r="CZ22" i="2" s="1"/>
  <c r="F51" i="4"/>
  <c r="V51" i="4" s="1"/>
  <c r="D51" i="4"/>
  <c r="C51" i="4"/>
  <c r="E51" i="4" s="1"/>
  <c r="CX20" i="2" s="1"/>
  <c r="L50" i="4"/>
  <c r="K50" i="4"/>
  <c r="P50" i="4" s="1"/>
  <c r="DD17" i="2" s="1"/>
  <c r="J50" i="4"/>
  <c r="DD19" i="2" s="1"/>
  <c r="DD143" i="2" s="1"/>
  <c r="I50" i="4"/>
  <c r="DF19" i="2" s="1"/>
  <c r="DF143" i="2" s="1"/>
  <c r="G50" i="4"/>
  <c r="CZ19" i="2" s="1"/>
  <c r="F50" i="4"/>
  <c r="D50" i="4"/>
  <c r="C50" i="4"/>
  <c r="E50" i="4" s="1"/>
  <c r="CX17" i="2" s="1"/>
  <c r="CX141" i="2" s="1"/>
  <c r="M49" i="4"/>
  <c r="L49" i="4"/>
  <c r="Q49" i="4" s="1"/>
  <c r="DH14" i="2" s="1"/>
  <c r="K49" i="4"/>
  <c r="P49" i="4" s="1"/>
  <c r="DD14" i="2" s="1"/>
  <c r="DD138" i="2" s="1"/>
  <c r="J49" i="4"/>
  <c r="DD16" i="2" s="1"/>
  <c r="DD78" i="2" s="1"/>
  <c r="I49" i="4"/>
  <c r="DF16" i="2" s="1"/>
  <c r="G49" i="4"/>
  <c r="CZ16" i="2" s="1"/>
  <c r="CZ78" i="2" s="1"/>
  <c r="F49" i="4"/>
  <c r="V49" i="4" s="1"/>
  <c r="D49" i="4"/>
  <c r="C49" i="4"/>
  <c r="E49" i="4" s="1"/>
  <c r="CX14" i="2" s="1"/>
  <c r="L48" i="4"/>
  <c r="K48" i="4"/>
  <c r="J48" i="4"/>
  <c r="CE40" i="2" s="1"/>
  <c r="I48" i="4"/>
  <c r="CG40" i="2" s="1"/>
  <c r="CG164" i="2" s="1"/>
  <c r="G48" i="4"/>
  <c r="CA40" i="2" s="1"/>
  <c r="CA102" i="2" s="1"/>
  <c r="F48" i="4"/>
  <c r="V48" i="4" s="1"/>
  <c r="D48" i="4"/>
  <c r="C48" i="4"/>
  <c r="E48" i="4" s="1"/>
  <c r="BY38" i="2" s="1"/>
  <c r="BY162" i="2" s="1"/>
  <c r="L47" i="4"/>
  <c r="K47" i="4"/>
  <c r="J47" i="4"/>
  <c r="CE37" i="2" s="1"/>
  <c r="CE99" i="2" s="1"/>
  <c r="I47" i="4"/>
  <c r="CG37" i="2" s="1"/>
  <c r="CG99" i="2" s="1"/>
  <c r="G47" i="4"/>
  <c r="CA37" i="2" s="1"/>
  <c r="F47" i="4"/>
  <c r="H47" i="4" s="1"/>
  <c r="D47" i="4"/>
  <c r="C47" i="4"/>
  <c r="E47" i="4" s="1"/>
  <c r="BY35" i="2" s="1"/>
  <c r="BY97" i="2" s="1"/>
  <c r="L46" i="4"/>
  <c r="K46" i="4"/>
  <c r="P46" i="4" s="1"/>
  <c r="CE32" i="2" s="1"/>
  <c r="J46" i="4"/>
  <c r="CE34" i="2" s="1"/>
  <c r="I46" i="4"/>
  <c r="CG34" i="2" s="1"/>
  <c r="G46" i="4"/>
  <c r="CA34" i="2" s="1"/>
  <c r="F46" i="4"/>
  <c r="V46" i="4" s="1"/>
  <c r="D46" i="4"/>
  <c r="C46" i="4"/>
  <c r="E46" i="4" s="1"/>
  <c r="BY32" i="2" s="1"/>
  <c r="L45" i="4"/>
  <c r="K45" i="4"/>
  <c r="P45" i="4" s="1"/>
  <c r="CE29" i="2" s="1"/>
  <c r="J45" i="4"/>
  <c r="CE31" i="2" s="1"/>
  <c r="CE155" i="2" s="1"/>
  <c r="I45" i="4"/>
  <c r="CG31" i="2" s="1"/>
  <c r="G45" i="4"/>
  <c r="CA31" i="2" s="1"/>
  <c r="CA155" i="2" s="1"/>
  <c r="F45" i="4"/>
  <c r="V45" i="4" s="1"/>
  <c r="D45" i="4"/>
  <c r="C45" i="4"/>
  <c r="E45" i="4" s="1"/>
  <c r="BY29" i="2" s="1"/>
  <c r="L44" i="4"/>
  <c r="K44" i="4"/>
  <c r="J44" i="4"/>
  <c r="CE28" i="2" s="1"/>
  <c r="I44" i="4"/>
  <c r="CG28" i="2" s="1"/>
  <c r="CG152" i="2" s="1"/>
  <c r="G44" i="4"/>
  <c r="CA28" i="2" s="1"/>
  <c r="CA90" i="2" s="1"/>
  <c r="F44" i="4"/>
  <c r="V44" i="4" s="1"/>
  <c r="D44" i="4"/>
  <c r="C44" i="4"/>
  <c r="E44" i="4" s="1"/>
  <c r="BY26" i="2" s="1"/>
  <c r="BY150" i="2" s="1"/>
  <c r="L43" i="4"/>
  <c r="K43" i="4"/>
  <c r="P43" i="4" s="1"/>
  <c r="CE23" i="2" s="1"/>
  <c r="CE147" i="2" s="1"/>
  <c r="J43" i="4"/>
  <c r="CE25" i="2" s="1"/>
  <c r="CE87" i="2" s="1"/>
  <c r="I43" i="4"/>
  <c r="CG25" i="2" s="1"/>
  <c r="G43" i="4"/>
  <c r="CA25" i="2" s="1"/>
  <c r="F43" i="4"/>
  <c r="D43" i="4"/>
  <c r="C43" i="4"/>
  <c r="E43" i="4" s="1"/>
  <c r="BY23" i="2" s="1"/>
  <c r="BY85" i="2" s="1"/>
  <c r="L42" i="4"/>
  <c r="K42" i="4"/>
  <c r="P42" i="4" s="1"/>
  <c r="CE20" i="2" s="1"/>
  <c r="CE144" i="2" s="1"/>
  <c r="J42" i="4"/>
  <c r="CE22" i="2" s="1"/>
  <c r="I42" i="4"/>
  <c r="CG22" i="2" s="1"/>
  <c r="G42" i="4"/>
  <c r="CA22" i="2" s="1"/>
  <c r="F42" i="4"/>
  <c r="D42" i="4"/>
  <c r="C42" i="4"/>
  <c r="E42" i="4" s="1"/>
  <c r="BY20" i="2" s="1"/>
  <c r="BY144" i="2" s="1"/>
  <c r="L41" i="4"/>
  <c r="K41" i="4"/>
  <c r="J41" i="4"/>
  <c r="CE19" i="2" s="1"/>
  <c r="CE143" i="2" s="1"/>
  <c r="I41" i="4"/>
  <c r="CG19" i="2" s="1"/>
  <c r="G41" i="4"/>
  <c r="CA19" i="2" s="1"/>
  <c r="F41" i="4"/>
  <c r="V41" i="4" s="1"/>
  <c r="D41" i="4"/>
  <c r="C41" i="4"/>
  <c r="E41" i="4" s="1"/>
  <c r="BY17" i="2" s="1"/>
  <c r="BY141" i="2" s="1"/>
  <c r="L40" i="4"/>
  <c r="K40" i="4"/>
  <c r="J40" i="4"/>
  <c r="CE16" i="2" s="1"/>
  <c r="CE140" i="2" s="1"/>
  <c r="I40" i="4"/>
  <c r="CG16" i="2" s="1"/>
  <c r="CG140" i="2" s="1"/>
  <c r="G40" i="4"/>
  <c r="CA16" i="2" s="1"/>
  <c r="F40" i="4"/>
  <c r="V40" i="4" s="1"/>
  <c r="D40" i="4"/>
  <c r="C40" i="4"/>
  <c r="E40" i="4" s="1"/>
  <c r="BY14" i="2" s="1"/>
  <c r="BY138" i="2" s="1"/>
  <c r="BJ38" i="2"/>
  <c r="BJ162" i="2" s="1"/>
  <c r="L39" i="4"/>
  <c r="Q39" i="4" s="1"/>
  <c r="K39" i="4"/>
  <c r="P39" i="4" s="1"/>
  <c r="BF38" i="2" s="1"/>
  <c r="BF162" i="2" s="1"/>
  <c r="J39" i="4"/>
  <c r="BF40" i="2" s="1"/>
  <c r="BF164" i="2" s="1"/>
  <c r="I39" i="4"/>
  <c r="BH40" i="2" s="1"/>
  <c r="BH164" i="2" s="1"/>
  <c r="G39" i="4"/>
  <c r="BB40" i="2" s="1"/>
  <c r="F39" i="4"/>
  <c r="V39" i="4" s="1"/>
  <c r="D39" i="4"/>
  <c r="C39" i="4"/>
  <c r="E39" i="4" s="1"/>
  <c r="AZ38" i="2" s="1"/>
  <c r="AZ162" i="2" s="1"/>
  <c r="L38" i="4"/>
  <c r="K38" i="4"/>
  <c r="J38" i="4"/>
  <c r="BF37" i="2" s="1"/>
  <c r="BF99" i="2" s="1"/>
  <c r="I38" i="4"/>
  <c r="BH37" i="2" s="1"/>
  <c r="BH161" i="2" s="1"/>
  <c r="G38" i="4"/>
  <c r="BB37" i="2" s="1"/>
  <c r="BB99" i="2" s="1"/>
  <c r="F38" i="4"/>
  <c r="H38" i="4" s="1"/>
  <c r="D38" i="4"/>
  <c r="C38" i="4"/>
  <c r="E38" i="4" s="1"/>
  <c r="AZ35" i="2" s="1"/>
  <c r="AZ159" i="2" s="1"/>
  <c r="L37" i="4"/>
  <c r="Q37" i="4" s="1"/>
  <c r="BJ32" i="2" s="1"/>
  <c r="K37" i="4"/>
  <c r="J37" i="4"/>
  <c r="BF34" i="2" s="1"/>
  <c r="BF158" i="2" s="1"/>
  <c r="I37" i="4"/>
  <c r="BH34" i="2" s="1"/>
  <c r="BH158" i="2" s="1"/>
  <c r="G37" i="4"/>
  <c r="BB34" i="2" s="1"/>
  <c r="BB158" i="2" s="1"/>
  <c r="F37" i="4"/>
  <c r="V37" i="4" s="1"/>
  <c r="D37" i="4"/>
  <c r="C37" i="4"/>
  <c r="E37" i="4" s="1"/>
  <c r="AZ32" i="2" s="1"/>
  <c r="AZ156" i="2" s="1"/>
  <c r="L36" i="4"/>
  <c r="K36" i="4"/>
  <c r="J36" i="4"/>
  <c r="BF31" i="2" s="1"/>
  <c r="BF155" i="2" s="1"/>
  <c r="I36" i="4"/>
  <c r="BH31" i="2" s="1"/>
  <c r="BH155" i="2" s="1"/>
  <c r="G36" i="4"/>
  <c r="BB31" i="2" s="1"/>
  <c r="BB155" i="2" s="1"/>
  <c r="F36" i="4"/>
  <c r="H36" i="4" s="1"/>
  <c r="D36" i="4"/>
  <c r="C36" i="4"/>
  <c r="E36" i="4" s="1"/>
  <c r="AZ29" i="2" s="1"/>
  <c r="L35" i="4"/>
  <c r="Q35" i="4" s="1"/>
  <c r="BJ26" i="2" s="1"/>
  <c r="BJ150" i="2" s="1"/>
  <c r="K35" i="4"/>
  <c r="J35" i="4"/>
  <c r="BF28" i="2" s="1"/>
  <c r="BF152" i="2" s="1"/>
  <c r="I35" i="4"/>
  <c r="BH28" i="2" s="1"/>
  <c r="BH152" i="2" s="1"/>
  <c r="G35" i="4"/>
  <c r="BB28" i="2" s="1"/>
  <c r="BB152" i="2" s="1"/>
  <c r="F35" i="4"/>
  <c r="V35" i="4" s="1"/>
  <c r="D35" i="4"/>
  <c r="C35" i="4"/>
  <c r="E35" i="4" s="1"/>
  <c r="AZ26" i="2" s="1"/>
  <c r="L34" i="4"/>
  <c r="K34" i="4"/>
  <c r="J34" i="4"/>
  <c r="BF25" i="2" s="1"/>
  <c r="BF87" i="2" s="1"/>
  <c r="I34" i="4"/>
  <c r="BH25" i="2" s="1"/>
  <c r="G34" i="4"/>
  <c r="BB25" i="2" s="1"/>
  <c r="BB87" i="2" s="1"/>
  <c r="F34" i="4"/>
  <c r="H34" i="4" s="1"/>
  <c r="D34" i="4"/>
  <c r="C34" i="4"/>
  <c r="E34" i="4" s="1"/>
  <c r="AZ23" i="2" s="1"/>
  <c r="AZ147" i="2" s="1"/>
  <c r="L33" i="4"/>
  <c r="K33" i="4"/>
  <c r="P33" i="4" s="1"/>
  <c r="BF20" i="2" s="1"/>
  <c r="BF144" i="2" s="1"/>
  <c r="J33" i="4"/>
  <c r="BF22" i="2" s="1"/>
  <c r="I33" i="4"/>
  <c r="BH22" i="2" s="1"/>
  <c r="G33" i="4"/>
  <c r="BB22" i="2" s="1"/>
  <c r="BB146" i="2" s="1"/>
  <c r="F33" i="4"/>
  <c r="V33" i="4" s="1"/>
  <c r="D33" i="4"/>
  <c r="C33" i="4"/>
  <c r="E33" i="4" s="1"/>
  <c r="AZ20" i="2" s="1"/>
  <c r="AZ144" i="2" s="1"/>
  <c r="L32" i="4"/>
  <c r="K32" i="4"/>
  <c r="J32" i="4"/>
  <c r="BF19" i="2" s="1"/>
  <c r="I32" i="4"/>
  <c r="BH19" i="2" s="1"/>
  <c r="BH143" i="2" s="1"/>
  <c r="G32" i="4"/>
  <c r="BB19" i="2" s="1"/>
  <c r="F32" i="4"/>
  <c r="H32" i="4" s="1"/>
  <c r="D32" i="4"/>
  <c r="C32" i="4"/>
  <c r="E32" i="4" s="1"/>
  <c r="AZ17" i="2" s="1"/>
  <c r="AZ141" i="2" s="1"/>
  <c r="L31" i="4"/>
  <c r="Q31" i="4" s="1"/>
  <c r="BJ14" i="2" s="1"/>
  <c r="BJ138" i="2" s="1"/>
  <c r="K31" i="4"/>
  <c r="P31" i="4" s="1"/>
  <c r="BF14" i="2" s="1"/>
  <c r="BF138" i="2" s="1"/>
  <c r="J31" i="4"/>
  <c r="BF16" i="2" s="1"/>
  <c r="I31" i="4"/>
  <c r="BH16" i="2" s="1"/>
  <c r="BH140" i="2" s="1"/>
  <c r="G31" i="4"/>
  <c r="BB16" i="2" s="1"/>
  <c r="F31" i="4"/>
  <c r="V31" i="4" s="1"/>
  <c r="D31" i="4"/>
  <c r="C31" i="4"/>
  <c r="E31" i="4" s="1"/>
  <c r="AZ14" i="2" s="1"/>
  <c r="AZ138" i="2" s="1"/>
  <c r="AG38" i="2"/>
  <c r="AG162" i="2" s="1"/>
  <c r="L30" i="4"/>
  <c r="K30" i="4"/>
  <c r="P30" i="4" s="1"/>
  <c r="J30" i="4"/>
  <c r="AG40" i="2" s="1"/>
  <c r="I30" i="4"/>
  <c r="AI40" i="2" s="1"/>
  <c r="AI164" i="2" s="1"/>
  <c r="G30" i="4"/>
  <c r="AC40" i="2" s="1"/>
  <c r="F30" i="4"/>
  <c r="V30" i="4" s="1"/>
  <c r="D30" i="4"/>
  <c r="C30" i="4"/>
  <c r="E30" i="4" s="1"/>
  <c r="AA38" i="2" s="1"/>
  <c r="AA162" i="2" s="1"/>
  <c r="L29" i="4"/>
  <c r="K29" i="4"/>
  <c r="J29" i="4"/>
  <c r="AG37" i="2" s="1"/>
  <c r="AG161" i="2" s="1"/>
  <c r="I29" i="4"/>
  <c r="AI37" i="2" s="1"/>
  <c r="AI161" i="2" s="1"/>
  <c r="G29" i="4"/>
  <c r="AC37" i="2" s="1"/>
  <c r="F29" i="4"/>
  <c r="V29" i="4" s="1"/>
  <c r="D29" i="4"/>
  <c r="C29" i="4"/>
  <c r="E29" i="4" s="1"/>
  <c r="AA35" i="2" s="1"/>
  <c r="AA159" i="2" s="1"/>
  <c r="L28" i="4"/>
  <c r="Q28" i="4" s="1"/>
  <c r="AK32" i="2" s="1"/>
  <c r="AK156" i="2" s="1"/>
  <c r="K28" i="4"/>
  <c r="P28" i="4" s="1"/>
  <c r="AG32" i="2" s="1"/>
  <c r="AG156" i="2" s="1"/>
  <c r="J28" i="4"/>
  <c r="AG34" i="2" s="1"/>
  <c r="AG158" i="2" s="1"/>
  <c r="I28" i="4"/>
  <c r="AI34" i="2" s="1"/>
  <c r="AI158" i="2" s="1"/>
  <c r="G28" i="4"/>
  <c r="AC34" i="2" s="1"/>
  <c r="AC158" i="2" s="1"/>
  <c r="F28" i="4"/>
  <c r="D28" i="4"/>
  <c r="C28" i="4"/>
  <c r="E28" i="4" s="1"/>
  <c r="AA32" i="2" s="1"/>
  <c r="AA156" i="2" s="1"/>
  <c r="L27" i="4"/>
  <c r="K27" i="4"/>
  <c r="J27" i="4"/>
  <c r="AG31" i="2" s="1"/>
  <c r="AG155" i="2" s="1"/>
  <c r="I27" i="4"/>
  <c r="AI31" i="2" s="1"/>
  <c r="AI155" i="2" s="1"/>
  <c r="G27" i="4"/>
  <c r="AC31" i="2" s="1"/>
  <c r="AC155" i="2" s="1"/>
  <c r="F27" i="4"/>
  <c r="D27" i="4"/>
  <c r="C27" i="4"/>
  <c r="E27" i="4" s="1"/>
  <c r="AA29" i="2" s="1"/>
  <c r="AA153" i="2" s="1"/>
  <c r="L26" i="4"/>
  <c r="K26" i="4"/>
  <c r="J26" i="4"/>
  <c r="AG28" i="2" s="1"/>
  <c r="AG152" i="2" s="1"/>
  <c r="I26" i="4"/>
  <c r="AI28" i="2" s="1"/>
  <c r="AI152" i="2" s="1"/>
  <c r="G26" i="4"/>
  <c r="AC28" i="2" s="1"/>
  <c r="AC152" i="2" s="1"/>
  <c r="F26" i="4"/>
  <c r="D26" i="4"/>
  <c r="C26" i="4"/>
  <c r="E26" i="4" s="1"/>
  <c r="AA26" i="2" s="1"/>
  <c r="AA150" i="2" s="1"/>
  <c r="L25" i="4"/>
  <c r="K25" i="4"/>
  <c r="P25" i="4" s="1"/>
  <c r="AG23" i="2" s="1"/>
  <c r="J25" i="4"/>
  <c r="AG25" i="2" s="1"/>
  <c r="AG149" i="2" s="1"/>
  <c r="I25" i="4"/>
  <c r="AI25" i="2" s="1"/>
  <c r="AI149" i="2" s="1"/>
  <c r="G25" i="4"/>
  <c r="AC25" i="2" s="1"/>
  <c r="AC149" i="2" s="1"/>
  <c r="F25" i="4"/>
  <c r="D25" i="4"/>
  <c r="C25" i="4"/>
  <c r="E25" i="4" s="1"/>
  <c r="AA23" i="2" s="1"/>
  <c r="AA147" i="2" s="1"/>
  <c r="L24" i="4"/>
  <c r="K24" i="4"/>
  <c r="P24" i="4" s="1"/>
  <c r="AG20" i="2" s="1"/>
  <c r="J24" i="4"/>
  <c r="AG22" i="2" s="1"/>
  <c r="AG84" i="2" s="1"/>
  <c r="I24" i="4"/>
  <c r="AI22" i="2" s="1"/>
  <c r="AI84" i="2" s="1"/>
  <c r="G24" i="4"/>
  <c r="AC22" i="2" s="1"/>
  <c r="AC146" i="2" s="1"/>
  <c r="F24" i="4"/>
  <c r="D24" i="4"/>
  <c r="C24" i="4"/>
  <c r="E24" i="4" s="1"/>
  <c r="AA20" i="2" s="1"/>
  <c r="L23" i="4"/>
  <c r="K23" i="4"/>
  <c r="J23" i="4"/>
  <c r="AG19" i="2" s="1"/>
  <c r="AG143" i="2" s="1"/>
  <c r="I23" i="4"/>
  <c r="AI19" i="2" s="1"/>
  <c r="AI143" i="2" s="1"/>
  <c r="G23" i="4"/>
  <c r="AC19" i="2" s="1"/>
  <c r="AC143" i="2" s="1"/>
  <c r="F23" i="4"/>
  <c r="D23" i="4"/>
  <c r="C23" i="4"/>
  <c r="E23" i="4" s="1"/>
  <c r="AA17" i="2" s="1"/>
  <c r="L22" i="4"/>
  <c r="Q22" i="4" s="1"/>
  <c r="AK14" i="2" s="1"/>
  <c r="AK76" i="2" s="1"/>
  <c r="K22" i="4"/>
  <c r="J22" i="4"/>
  <c r="AG16" i="2" s="1"/>
  <c r="AG140" i="2" s="1"/>
  <c r="I22" i="4"/>
  <c r="AI16" i="2" s="1"/>
  <c r="AI140" i="2" s="1"/>
  <c r="G22" i="4"/>
  <c r="AC16" i="2" s="1"/>
  <c r="AC140" i="2" s="1"/>
  <c r="D22" i="4"/>
  <c r="C22" i="4"/>
  <c r="E22" i="4" s="1"/>
  <c r="AA14" i="2" s="1"/>
  <c r="AV69" i="3"/>
  <c r="M66" i="4" s="1"/>
  <c r="AV68" i="3"/>
  <c r="M65" i="4" s="1"/>
  <c r="AV67" i="3"/>
  <c r="M64" i="4" s="1"/>
  <c r="AV66" i="3"/>
  <c r="M63" i="4" s="1"/>
  <c r="AV65" i="3"/>
  <c r="M62" i="4" s="1"/>
  <c r="AV64" i="3"/>
  <c r="M61" i="4" s="1"/>
  <c r="AV63" i="3"/>
  <c r="M60" i="4" s="1"/>
  <c r="AV62" i="3"/>
  <c r="M59" i="4" s="1"/>
  <c r="AV61" i="3"/>
  <c r="M58" i="4" s="1"/>
  <c r="AV60" i="3"/>
  <c r="M57" i="4" s="1"/>
  <c r="AV59" i="3"/>
  <c r="M56" i="4" s="1"/>
  <c r="AV58" i="3"/>
  <c r="M55" i="4" s="1"/>
  <c r="AV57" i="3"/>
  <c r="M54" i="4" s="1"/>
  <c r="AV56" i="3"/>
  <c r="M53" i="4" s="1"/>
  <c r="AV55" i="3"/>
  <c r="M52" i="4" s="1"/>
  <c r="AV54" i="3"/>
  <c r="M51" i="4" s="1"/>
  <c r="AV53" i="3"/>
  <c r="M50" i="4" s="1"/>
  <c r="AV52" i="3"/>
  <c r="AV51" i="3"/>
  <c r="M48" i="4" s="1"/>
  <c r="AV50" i="3"/>
  <c r="M47" i="4" s="1"/>
  <c r="AV49" i="3"/>
  <c r="M46" i="4" s="1"/>
  <c r="AV48" i="3"/>
  <c r="M45" i="4" s="1"/>
  <c r="AV47" i="3"/>
  <c r="M44" i="4" s="1"/>
  <c r="AV46" i="3"/>
  <c r="M43" i="4" s="1"/>
  <c r="AV45" i="3"/>
  <c r="M42" i="4" s="1"/>
  <c r="AV44" i="3"/>
  <c r="M41" i="4" s="1"/>
  <c r="AV43" i="3"/>
  <c r="M40" i="4" s="1"/>
  <c r="AV42" i="3"/>
  <c r="M39" i="4" s="1"/>
  <c r="AV41" i="3"/>
  <c r="M38" i="4" s="1"/>
  <c r="AV40" i="3"/>
  <c r="M37" i="4" s="1"/>
  <c r="AV39" i="3"/>
  <c r="M36" i="4" s="1"/>
  <c r="AV38" i="3"/>
  <c r="M35" i="4" s="1"/>
  <c r="AV37" i="3"/>
  <c r="M34" i="4" s="1"/>
  <c r="AV36" i="3"/>
  <c r="M33" i="4" s="1"/>
  <c r="AV35" i="3"/>
  <c r="M32" i="4" s="1"/>
  <c r="AV34" i="3"/>
  <c r="M31" i="4" s="1"/>
  <c r="AV33" i="3"/>
  <c r="M30" i="4" s="1"/>
  <c r="AV32" i="3"/>
  <c r="M29" i="4" s="1"/>
  <c r="AV31" i="3"/>
  <c r="M28" i="4" s="1"/>
  <c r="AV30" i="3"/>
  <c r="M27" i="4" s="1"/>
  <c r="AV29" i="3"/>
  <c r="M26" i="4" s="1"/>
  <c r="AV28" i="3"/>
  <c r="M25" i="4" s="1"/>
  <c r="AV27" i="3"/>
  <c r="M24" i="4" s="1"/>
  <c r="AV26" i="3"/>
  <c r="M23" i="4" s="1"/>
  <c r="AV25" i="3"/>
  <c r="M22" i="4" s="1"/>
  <c r="P57" i="4" l="1"/>
  <c r="DD38" i="2" s="1"/>
  <c r="Q59" i="4"/>
  <c r="EG17" i="2" s="1"/>
  <c r="P66" i="4"/>
  <c r="EC38" i="2" s="1"/>
  <c r="S27" i="4"/>
  <c r="AR29" i="2" s="1"/>
  <c r="S47" i="4"/>
  <c r="CP35" i="2" s="1"/>
  <c r="Q46" i="4"/>
  <c r="CI32" i="2" s="1"/>
  <c r="S25" i="4"/>
  <c r="AR23" i="2" s="1"/>
  <c r="P37" i="4"/>
  <c r="BF32" i="2" s="1"/>
  <c r="AK26" i="2"/>
  <c r="AK150" i="2" s="1"/>
  <c r="Q26" i="4"/>
  <c r="P44" i="4"/>
  <c r="CE26" i="2" s="1"/>
  <c r="P35" i="4"/>
  <c r="BF26" i="2" s="1"/>
  <c r="S31" i="4"/>
  <c r="BQ14" i="2" s="1"/>
  <c r="S28" i="4"/>
  <c r="AR32" i="2" s="1"/>
  <c r="S50" i="4"/>
  <c r="DO17" i="2" s="1"/>
  <c r="P53" i="4"/>
  <c r="DD26" i="2" s="1"/>
  <c r="S52" i="4"/>
  <c r="DO23" i="2" s="1"/>
  <c r="Q42" i="4"/>
  <c r="CI20" i="2" s="1"/>
  <c r="CI144" i="2" s="1"/>
  <c r="S26" i="4"/>
  <c r="AR26" i="2" s="1"/>
  <c r="S46" i="4"/>
  <c r="CP32" i="2" s="1"/>
  <c r="CP156" i="2" s="1"/>
  <c r="P26" i="4"/>
  <c r="AG26" i="2" s="1"/>
  <c r="S55" i="4"/>
  <c r="DO32" i="2" s="1"/>
  <c r="P29" i="4"/>
  <c r="AG35" i="2" s="1"/>
  <c r="P40" i="4"/>
  <c r="CE14" i="2" s="1"/>
  <c r="S48" i="4"/>
  <c r="CP38" i="2" s="1"/>
  <c r="S29" i="4"/>
  <c r="AR35" i="2" s="1"/>
  <c r="P51" i="4"/>
  <c r="DD20" i="2" s="1"/>
  <c r="DH26" i="2"/>
  <c r="DH150" i="2" s="1"/>
  <c r="Q53" i="4"/>
  <c r="S33" i="4"/>
  <c r="BQ20" i="2" s="1"/>
  <c r="P60" i="4"/>
  <c r="EC20" i="2" s="1"/>
  <c r="EC144" i="2" s="1"/>
  <c r="S49" i="4"/>
  <c r="DO14" i="2" s="1"/>
  <c r="S56" i="4"/>
  <c r="DO35" i="2" s="1"/>
  <c r="P27" i="4"/>
  <c r="AG29" i="2" s="1"/>
  <c r="Q29" i="4"/>
  <c r="AK35" i="2" s="1"/>
  <c r="Q40" i="4"/>
  <c r="CI14" i="2" s="1"/>
  <c r="P47" i="4"/>
  <c r="CE35" i="2" s="1"/>
  <c r="Q58" i="4"/>
  <c r="EG14" i="2" s="1"/>
  <c r="CI38" i="2"/>
  <c r="CI162" i="2" s="1"/>
  <c r="Q48" i="4"/>
  <c r="Q24" i="4"/>
  <c r="AK20" i="2" s="1"/>
  <c r="DO20" i="2"/>
  <c r="DO144" i="2" s="1"/>
  <c r="S51" i="4"/>
  <c r="Q51" i="4"/>
  <c r="DH20" i="2" s="1"/>
  <c r="S54" i="4"/>
  <c r="DO29" i="2" s="1"/>
  <c r="EG20" i="2"/>
  <c r="EG82" i="2" s="1"/>
  <c r="Q60" i="4"/>
  <c r="S37" i="4"/>
  <c r="BQ32" i="2" s="1"/>
  <c r="S57" i="4"/>
  <c r="DO38" i="2" s="1"/>
  <c r="Q27" i="4"/>
  <c r="AK29" i="2" s="1"/>
  <c r="P38" i="4"/>
  <c r="BF35" i="2" s="1"/>
  <c r="CI35" i="2"/>
  <c r="CI97" i="2" s="1"/>
  <c r="Q47" i="4"/>
  <c r="P65" i="4"/>
  <c r="EC35" i="2" s="1"/>
  <c r="DD35" i="2"/>
  <c r="DD97" i="2" s="1"/>
  <c r="P56" i="4"/>
  <c r="S39" i="4"/>
  <c r="BQ38" i="2" s="1"/>
  <c r="BF29" i="2"/>
  <c r="BF91" i="2" s="1"/>
  <c r="P36" i="4"/>
  <c r="Q45" i="4"/>
  <c r="CI29" i="2" s="1"/>
  <c r="S59" i="4"/>
  <c r="EN17" i="2" s="1"/>
  <c r="P54" i="4"/>
  <c r="DD29" i="2" s="1"/>
  <c r="Q56" i="4"/>
  <c r="DH35" i="2" s="1"/>
  <c r="P63" i="4"/>
  <c r="EC29" i="2" s="1"/>
  <c r="EG35" i="2"/>
  <c r="EG159" i="2" s="1"/>
  <c r="Q65" i="4"/>
  <c r="S40" i="4"/>
  <c r="CP14" i="2" s="1"/>
  <c r="S60" i="4"/>
  <c r="EN20" i="2" s="1"/>
  <c r="EN144" i="2" s="1"/>
  <c r="Q25" i="4"/>
  <c r="AK23" i="2" s="1"/>
  <c r="BF23" i="2"/>
  <c r="BF147" i="2" s="1"/>
  <c r="P34" i="4"/>
  <c r="BJ29" i="2"/>
  <c r="BJ91" i="2" s="1"/>
  <c r="Q36" i="4"/>
  <c r="Q54" i="4"/>
  <c r="DH29" i="2" s="1"/>
  <c r="Q63" i="4"/>
  <c r="EG29" i="2" s="1"/>
  <c r="S30" i="4"/>
  <c r="AR38" i="2" s="1"/>
  <c r="S32" i="4"/>
  <c r="BQ17" i="2" s="1"/>
  <c r="AG14" i="2"/>
  <c r="AG138" i="2" s="1"/>
  <c r="P22" i="4"/>
  <c r="S45" i="4"/>
  <c r="CP29" i="2" s="1"/>
  <c r="S35" i="4"/>
  <c r="BQ26" i="2" s="1"/>
  <c r="BQ150" i="2" s="1"/>
  <c r="Q33" i="4"/>
  <c r="BJ20" i="2" s="1"/>
  <c r="DO26" i="2"/>
  <c r="DO150" i="2" s="1"/>
  <c r="S53" i="4"/>
  <c r="S38" i="4"/>
  <c r="BQ35" i="2" s="1"/>
  <c r="S58" i="4"/>
  <c r="EN14" i="2" s="1"/>
  <c r="Q38" i="4"/>
  <c r="BJ35" i="2" s="1"/>
  <c r="S41" i="4"/>
  <c r="CP17" i="2" s="1"/>
  <c r="S61" i="4"/>
  <c r="EN23" i="2" s="1"/>
  <c r="AG17" i="2"/>
  <c r="AG141" i="2" s="1"/>
  <c r="P23" i="4"/>
  <c r="Q34" i="4"/>
  <c r="BJ23" i="2" s="1"/>
  <c r="BQ29" i="2"/>
  <c r="BQ153" i="2" s="1"/>
  <c r="S36" i="4"/>
  <c r="Q43" i="4"/>
  <c r="CI23" i="2" s="1"/>
  <c r="EC23" i="2"/>
  <c r="EC85" i="2" s="1"/>
  <c r="P61" i="4"/>
  <c r="S42" i="4"/>
  <c r="CP20" i="2" s="1"/>
  <c r="S62" i="4"/>
  <c r="EN26" i="2" s="1"/>
  <c r="Q23" i="4"/>
  <c r="AK17" i="2" s="1"/>
  <c r="P32" i="4"/>
  <c r="BF17" i="2" s="1"/>
  <c r="S34" i="4"/>
  <c r="BQ23" i="2" s="1"/>
  <c r="Q52" i="4"/>
  <c r="DH23" i="2" s="1"/>
  <c r="Q61" i="4"/>
  <c r="EG23" i="2" s="1"/>
  <c r="S23" i="4"/>
  <c r="AR17" i="2" s="1"/>
  <c r="AR141" i="2" s="1"/>
  <c r="S63" i="4"/>
  <c r="EN29" i="2" s="1"/>
  <c r="EN35" i="2"/>
  <c r="EN159" i="2" s="1"/>
  <c r="S65" i="4"/>
  <c r="S66" i="4"/>
  <c r="EN38" i="2" s="1"/>
  <c r="Q44" i="4"/>
  <c r="CI26" i="2" s="1"/>
  <c r="S43" i="4"/>
  <c r="CP23" i="2" s="1"/>
  <c r="Q32" i="4"/>
  <c r="BJ17" i="2" s="1"/>
  <c r="P41" i="4"/>
  <c r="CE17" i="2" s="1"/>
  <c r="S24" i="4"/>
  <c r="AR20" i="2" s="1"/>
  <c r="AR144" i="2" s="1"/>
  <c r="S44" i="4"/>
  <c r="CP26" i="2" s="1"/>
  <c r="S64" i="4"/>
  <c r="EN32" i="2" s="1"/>
  <c r="EN94" i="2" s="1"/>
  <c r="Q30" i="4"/>
  <c r="AK38" i="2" s="1"/>
  <c r="Q41" i="4"/>
  <c r="CI17" i="2" s="1"/>
  <c r="P48" i="4"/>
  <c r="CE38" i="2" s="1"/>
  <c r="Q50" i="4"/>
  <c r="DH17" i="2" s="1"/>
  <c r="P59" i="4"/>
  <c r="EC17" i="2" s="1"/>
  <c r="AE25" i="3"/>
  <c r="O22" i="4" s="1"/>
  <c r="N22" i="4" s="1"/>
  <c r="F22" i="4" s="1"/>
  <c r="V22" i="4" s="1"/>
  <c r="AE26" i="3"/>
  <c r="O23" i="4" s="1"/>
  <c r="N23" i="4" s="1"/>
  <c r="AE17" i="3"/>
  <c r="AE39" i="3"/>
  <c r="O36" i="4" s="1"/>
  <c r="N36" i="4" s="1"/>
  <c r="AE59" i="3"/>
  <c r="O56" i="4" s="1"/>
  <c r="N56" i="4" s="1"/>
  <c r="AE48" i="3"/>
  <c r="AE35" i="3"/>
  <c r="O32" i="4" s="1"/>
  <c r="N32" i="4" s="1"/>
  <c r="AE18" i="3"/>
  <c r="AE40" i="3"/>
  <c r="O37" i="4" s="1"/>
  <c r="N37" i="4" s="1"/>
  <c r="AE60" i="3"/>
  <c r="O57" i="4" s="1"/>
  <c r="N57" i="4" s="1"/>
  <c r="AE55" i="3"/>
  <c r="O52" i="4" s="1"/>
  <c r="N52" i="4" s="1"/>
  <c r="AE19" i="3"/>
  <c r="AE41" i="3"/>
  <c r="O38" i="4" s="1"/>
  <c r="N38" i="4" s="1"/>
  <c r="AE61" i="3"/>
  <c r="AE68" i="3"/>
  <c r="AE20" i="3"/>
  <c r="AE42" i="3"/>
  <c r="O39" i="4" s="1"/>
  <c r="N39" i="4" s="1"/>
  <c r="AE62" i="3"/>
  <c r="O59" i="4" s="1"/>
  <c r="N59" i="4" s="1"/>
  <c r="AE21" i="3"/>
  <c r="AE43" i="3"/>
  <c r="AE63" i="3"/>
  <c r="O60" i="4" s="1"/>
  <c r="N60" i="4" s="1"/>
  <c r="AE45" i="3"/>
  <c r="O42" i="4" s="1"/>
  <c r="N42" i="4" s="1"/>
  <c r="AE22" i="3"/>
  <c r="AE44" i="3"/>
  <c r="O41" i="4" s="1"/>
  <c r="N41" i="4" s="1"/>
  <c r="AE64" i="3"/>
  <c r="O61" i="4" s="1"/>
  <c r="N61" i="4" s="1"/>
  <c r="AE23" i="3"/>
  <c r="AE65" i="3"/>
  <c r="AE28" i="3"/>
  <c r="O25" i="4" s="1"/>
  <c r="N25" i="4" s="1"/>
  <c r="AE32" i="3"/>
  <c r="AE53" i="3"/>
  <c r="AE34" i="3"/>
  <c r="AE54" i="3"/>
  <c r="O51" i="4" s="1"/>
  <c r="N51" i="4" s="1"/>
  <c r="AE56" i="3"/>
  <c r="O53" i="4" s="1"/>
  <c r="N53" i="4" s="1"/>
  <c r="AE24" i="3"/>
  <c r="AE46" i="3"/>
  <c r="O43" i="4" s="1"/>
  <c r="N43" i="4" s="1"/>
  <c r="AE66" i="3"/>
  <c r="O63" i="4" s="1"/>
  <c r="N63" i="4" s="1"/>
  <c r="AE27" i="3"/>
  <c r="O24" i="4" s="1"/>
  <c r="N24" i="4" s="1"/>
  <c r="AE47" i="3"/>
  <c r="O44" i="4" s="1"/>
  <c r="N44" i="4" s="1"/>
  <c r="AE67" i="3"/>
  <c r="O64" i="4" s="1"/>
  <c r="N64" i="4" s="1"/>
  <c r="AE51" i="3"/>
  <c r="AE52" i="3"/>
  <c r="AE29" i="3"/>
  <c r="O26" i="4" s="1"/>
  <c r="N26" i="4" s="1"/>
  <c r="AE49" i="3"/>
  <c r="O46" i="4" s="1"/>
  <c r="N46" i="4" s="1"/>
  <c r="AE69" i="3"/>
  <c r="O66" i="4" s="1"/>
  <c r="N66" i="4" s="1"/>
  <c r="AE30" i="3"/>
  <c r="O27" i="4" s="1"/>
  <c r="N27" i="4" s="1"/>
  <c r="AE50" i="3"/>
  <c r="AE31" i="3"/>
  <c r="O28" i="4" s="1"/>
  <c r="N28" i="4" s="1"/>
  <c r="AE33" i="3"/>
  <c r="O30" i="4" s="1"/>
  <c r="N30" i="4" s="1"/>
  <c r="AE37" i="3"/>
  <c r="O34" i="4" s="1"/>
  <c r="N34" i="4" s="1"/>
  <c r="AE57" i="3"/>
  <c r="AE38" i="3"/>
  <c r="O35" i="4" s="1"/>
  <c r="N35" i="4" s="1"/>
  <c r="AE58" i="3"/>
  <c r="O55" i="4" s="1"/>
  <c r="N55" i="4" s="1"/>
  <c r="AE36" i="3"/>
  <c r="S22" i="4"/>
  <c r="AR14" i="2" s="1"/>
  <c r="AR138" i="2" s="1"/>
  <c r="H63" i="4"/>
  <c r="U38" i="4"/>
  <c r="H44" i="4"/>
  <c r="BN35" i="2"/>
  <c r="BN159" i="2" s="1"/>
  <c r="H66" i="4"/>
  <c r="BN23" i="2"/>
  <c r="BN147" i="2" s="1"/>
  <c r="CM35" i="2"/>
  <c r="H62" i="4"/>
  <c r="BN29" i="2"/>
  <c r="BN153" i="2" s="1"/>
  <c r="U33" i="4"/>
  <c r="H41" i="4"/>
  <c r="U41" i="4"/>
  <c r="V65" i="4"/>
  <c r="DY35" i="2"/>
  <c r="DY159" i="2" s="1"/>
  <c r="U65" i="4"/>
  <c r="H65" i="4"/>
  <c r="V47" i="4"/>
  <c r="O31" i="4"/>
  <c r="N31" i="4" s="1"/>
  <c r="O47" i="4"/>
  <c r="N47" i="4" s="1"/>
  <c r="O40" i="4"/>
  <c r="N40" i="4" s="1"/>
  <c r="O48" i="4"/>
  <c r="N48" i="4" s="1"/>
  <c r="O45" i="4"/>
  <c r="N45" i="4" s="1"/>
  <c r="O33" i="4"/>
  <c r="N33" i="4" s="1"/>
  <c r="O49" i="4"/>
  <c r="N49" i="4" s="1"/>
  <c r="O29" i="4"/>
  <c r="N29" i="4" s="1"/>
  <c r="O50" i="4"/>
  <c r="N50" i="4" s="1"/>
  <c r="O54" i="4"/>
  <c r="N54" i="4" s="1"/>
  <c r="O62" i="4"/>
  <c r="N62" i="4" s="1"/>
  <c r="DY38" i="2"/>
  <c r="DY100" i="2" s="1"/>
  <c r="H54" i="4"/>
  <c r="H61" i="4"/>
  <c r="H60" i="4"/>
  <c r="H48" i="4"/>
  <c r="H53" i="4"/>
  <c r="CF42" i="2"/>
  <c r="CF166" i="2" s="1"/>
  <c r="DD43" i="2"/>
  <c r="DD167" i="2" s="1"/>
  <c r="CE43" i="2"/>
  <c r="CE167" i="2" s="1"/>
  <c r="CE41" i="2"/>
  <c r="CE165" i="2" s="1"/>
  <c r="I44" i="2"/>
  <c r="I168" i="2" s="1"/>
  <c r="CF44" i="2"/>
  <c r="CF168" i="2" s="1"/>
  <c r="AH42" i="2"/>
  <c r="AH166" i="2" s="1"/>
  <c r="EC41" i="2"/>
  <c r="EC165" i="2" s="1"/>
  <c r="AG43" i="2"/>
  <c r="AG167" i="2" s="1"/>
  <c r="ED42" i="2"/>
  <c r="ED166" i="2" s="1"/>
  <c r="AH44" i="2"/>
  <c r="AH168" i="2" s="1"/>
  <c r="EC43" i="2"/>
  <c r="EC167" i="2" s="1"/>
  <c r="ED44" i="2"/>
  <c r="ED168" i="2" s="1"/>
  <c r="O65" i="4"/>
  <c r="N65" i="4" s="1"/>
  <c r="BF41" i="2"/>
  <c r="DD41" i="2"/>
  <c r="O58" i="4"/>
  <c r="N58" i="4" s="1"/>
  <c r="BG42" i="2"/>
  <c r="DE42" i="2"/>
  <c r="I42" i="2"/>
  <c r="BF43" i="2"/>
  <c r="H41" i="2"/>
  <c r="AG41" i="2"/>
  <c r="H43" i="2"/>
  <c r="BG44" i="2"/>
  <c r="DE44" i="2"/>
  <c r="BN17" i="2"/>
  <c r="BN141" i="2" s="1"/>
  <c r="H29" i="4"/>
  <c r="V23" i="4"/>
  <c r="V27" i="4"/>
  <c r="V26" i="4"/>
  <c r="V25" i="4"/>
  <c r="V24" i="4"/>
  <c r="H27" i="4"/>
  <c r="H26" i="4"/>
  <c r="H23" i="4"/>
  <c r="AC17" i="2"/>
  <c r="AC79" i="2" s="1"/>
  <c r="AC93" i="2"/>
  <c r="CG102" i="2"/>
  <c r="BF161" i="2"/>
  <c r="DF149" i="2"/>
  <c r="AC81" i="2"/>
  <c r="BY82" i="2"/>
  <c r="CZ96" i="2"/>
  <c r="EG88" i="2"/>
  <c r="AG146" i="2"/>
  <c r="DF81" i="2"/>
  <c r="DD156" i="2"/>
  <c r="AA88" i="2"/>
  <c r="AA100" i="2"/>
  <c r="EC152" i="2"/>
  <c r="AI90" i="2"/>
  <c r="AI102" i="2"/>
  <c r="BY147" i="2"/>
  <c r="AI78" i="2"/>
  <c r="BF93" i="2"/>
  <c r="BY79" i="2"/>
  <c r="DD164" i="2"/>
  <c r="DF152" i="2"/>
  <c r="DF90" i="2"/>
  <c r="DW156" i="2"/>
  <c r="DW94" i="2"/>
  <c r="BY153" i="2"/>
  <c r="BY91" i="2"/>
  <c r="V50" i="4"/>
  <c r="CZ17" i="2"/>
  <c r="AC164" i="2"/>
  <c r="AC102" i="2"/>
  <c r="BB140" i="2"/>
  <c r="BB78" i="2"/>
  <c r="BF143" i="2"/>
  <c r="BF81" i="2"/>
  <c r="BH84" i="2"/>
  <c r="BH146" i="2"/>
  <c r="AZ150" i="2"/>
  <c r="AZ88" i="2"/>
  <c r="BJ156" i="2"/>
  <c r="BJ94" i="2"/>
  <c r="BB164" i="2"/>
  <c r="BB102" i="2"/>
  <c r="CA78" i="2"/>
  <c r="CA140" i="2"/>
  <c r="DD87" i="2"/>
  <c r="DD149" i="2"/>
  <c r="EC149" i="2"/>
  <c r="EC87" i="2"/>
  <c r="BH149" i="2"/>
  <c r="BH87" i="2"/>
  <c r="V43" i="4"/>
  <c r="AA141" i="2"/>
  <c r="AA79" i="2"/>
  <c r="AA82" i="2"/>
  <c r="AA144" i="2"/>
  <c r="AG147" i="2"/>
  <c r="AG85" i="2"/>
  <c r="AC99" i="2"/>
  <c r="AC161" i="2"/>
  <c r="AG164" i="2"/>
  <c r="AG102" i="2"/>
  <c r="BF140" i="2"/>
  <c r="BF78" i="2"/>
  <c r="CZ146" i="2"/>
  <c r="CZ84" i="2"/>
  <c r="EE102" i="2"/>
  <c r="EE164" i="2"/>
  <c r="BF146" i="2"/>
  <c r="BF84" i="2"/>
  <c r="CG87" i="2"/>
  <c r="CG149" i="2"/>
  <c r="V28" i="4"/>
  <c r="H28" i="4"/>
  <c r="CX156" i="2"/>
  <c r="CX94" i="2"/>
  <c r="DY146" i="2"/>
  <c r="DY84" i="2"/>
  <c r="EE90" i="2"/>
  <c r="EE152" i="2"/>
  <c r="BB143" i="2"/>
  <c r="BB81" i="2"/>
  <c r="CE146" i="2"/>
  <c r="CE84" i="2"/>
  <c r="AA138" i="2"/>
  <c r="AA76" i="2"/>
  <c r="V42" i="4"/>
  <c r="H42" i="4"/>
  <c r="V56" i="4"/>
  <c r="H56" i="4"/>
  <c r="DH162" i="2"/>
  <c r="DH100" i="2"/>
  <c r="DW100" i="2"/>
  <c r="DW162" i="2"/>
  <c r="AZ153" i="2"/>
  <c r="AZ91" i="2"/>
  <c r="CA143" i="2"/>
  <c r="CA81" i="2"/>
  <c r="CE94" i="2"/>
  <c r="CE156" i="2"/>
  <c r="AG144" i="2"/>
  <c r="AG82" i="2"/>
  <c r="CA146" i="2"/>
  <c r="CA84" i="2"/>
  <c r="V55" i="4"/>
  <c r="H55" i="4"/>
  <c r="BY94" i="2"/>
  <c r="BY156" i="2"/>
  <c r="DH138" i="2"/>
  <c r="DH76" i="2"/>
  <c r="CZ149" i="2"/>
  <c r="CZ87" i="2"/>
  <c r="DY149" i="2"/>
  <c r="DY87" i="2"/>
  <c r="DW97" i="2"/>
  <c r="DW159" i="2"/>
  <c r="EE99" i="2"/>
  <c r="EE161" i="2"/>
  <c r="AG78" i="2"/>
  <c r="AG90" i="2"/>
  <c r="AK94" i="2"/>
  <c r="AZ76" i="2"/>
  <c r="BH78" i="2"/>
  <c r="BH90" i="2"/>
  <c r="BB93" i="2"/>
  <c r="AZ100" i="2"/>
  <c r="BH102" i="2"/>
  <c r="DD81" i="2"/>
  <c r="EE81" i="2"/>
  <c r="EC88" i="2"/>
  <c r="EC96" i="2"/>
  <c r="BB161" i="2"/>
  <c r="CG161" i="2"/>
  <c r="CZ164" i="2"/>
  <c r="DY143" i="2"/>
  <c r="DW150" i="2"/>
  <c r="CG84" i="2"/>
  <c r="CG146" i="2"/>
  <c r="CE91" i="2"/>
  <c r="CE153" i="2"/>
  <c r="CZ143" i="2"/>
  <c r="CZ81" i="2"/>
  <c r="DD146" i="2"/>
  <c r="DD84" i="2"/>
  <c r="EE87" i="2"/>
  <c r="EE149" i="2"/>
  <c r="EC94" i="2"/>
  <c r="EC156" i="2"/>
  <c r="AG81" i="2"/>
  <c r="AG93" i="2"/>
  <c r="BF76" i="2"/>
  <c r="AZ79" i="2"/>
  <c r="BH81" i="2"/>
  <c r="BB84" i="2"/>
  <c r="BH93" i="2"/>
  <c r="BB96" i="2"/>
  <c r="BF100" i="2"/>
  <c r="BY88" i="2"/>
  <c r="AK138" i="2"/>
  <c r="AI146" i="2"/>
  <c r="CE149" i="2"/>
  <c r="DH156" i="2"/>
  <c r="CG143" i="2"/>
  <c r="CG81" i="2"/>
  <c r="CA99" i="2"/>
  <c r="CA161" i="2"/>
  <c r="CE164" i="2"/>
  <c r="CE102" i="2"/>
  <c r="DF146" i="2"/>
  <c r="DF84" i="2"/>
  <c r="CX150" i="2"/>
  <c r="CX88" i="2"/>
  <c r="DY78" i="2"/>
  <c r="DY140" i="2"/>
  <c r="EC143" i="2"/>
  <c r="EC81" i="2"/>
  <c r="EE146" i="2"/>
  <c r="EE84" i="2"/>
  <c r="AI81" i="2"/>
  <c r="AC84" i="2"/>
  <c r="AA91" i="2"/>
  <c r="AI93" i="2"/>
  <c r="AC96" i="2"/>
  <c r="AG100" i="2"/>
  <c r="BJ76" i="2"/>
  <c r="BJ88" i="2"/>
  <c r="BF96" i="2"/>
  <c r="BJ100" i="2"/>
  <c r="CE82" i="2"/>
  <c r="EC76" i="2"/>
  <c r="EC84" i="2"/>
  <c r="DW91" i="2"/>
  <c r="BB149" i="2"/>
  <c r="CA164" i="2"/>
  <c r="CZ152" i="2"/>
  <c r="DW138" i="2"/>
  <c r="BB17" i="2"/>
  <c r="CA158" i="2"/>
  <c r="CA96" i="2"/>
  <c r="DF140" i="2"/>
  <c r="DF78" i="2"/>
  <c r="CZ161" i="2"/>
  <c r="CZ99" i="2"/>
  <c r="DW85" i="2"/>
  <c r="DW147" i="2"/>
  <c r="AG96" i="2"/>
  <c r="AZ82" i="2"/>
  <c r="AZ94" i="2"/>
  <c r="BH96" i="2"/>
  <c r="CG90" i="2"/>
  <c r="CX91" i="2"/>
  <c r="BF149" i="2"/>
  <c r="DD152" i="2"/>
  <c r="CX159" i="2"/>
  <c r="EC140" i="2"/>
  <c r="U27" i="4"/>
  <c r="CA17" i="2"/>
  <c r="CE158" i="2"/>
  <c r="CE96" i="2"/>
  <c r="CX144" i="2"/>
  <c r="CX82" i="2"/>
  <c r="DD147" i="2"/>
  <c r="DD85" i="2"/>
  <c r="DD99" i="2"/>
  <c r="DD161" i="2"/>
  <c r="DF164" i="2"/>
  <c r="DF102" i="2"/>
  <c r="DW144" i="2"/>
  <c r="DW82" i="2"/>
  <c r="AC87" i="2"/>
  <c r="AA94" i="2"/>
  <c r="AI96" i="2"/>
  <c r="DD76" i="2"/>
  <c r="DD93" i="2"/>
  <c r="EE93" i="2"/>
  <c r="EE140" i="2"/>
  <c r="DY155" i="2"/>
  <c r="CG96" i="2"/>
  <c r="CG158" i="2"/>
  <c r="CX138" i="2"/>
  <c r="CX76" i="2"/>
  <c r="CZ155" i="2"/>
  <c r="CZ93" i="2"/>
  <c r="DD158" i="2"/>
  <c r="DD96" i="2"/>
  <c r="DY161" i="2"/>
  <c r="DY99" i="2"/>
  <c r="AG87" i="2"/>
  <c r="AG99" i="2"/>
  <c r="BF82" i="2"/>
  <c r="AZ85" i="2"/>
  <c r="BB90" i="2"/>
  <c r="AZ97" i="2"/>
  <c r="BH99" i="2"/>
  <c r="CE78" i="2"/>
  <c r="CA93" i="2"/>
  <c r="DF93" i="2"/>
  <c r="DW79" i="2"/>
  <c r="EG100" i="2"/>
  <c r="CA152" i="2"/>
  <c r="BY159" i="2"/>
  <c r="CZ140" i="2"/>
  <c r="DF161" i="2"/>
  <c r="EC164" i="2"/>
  <c r="H30" i="4"/>
  <c r="H33" i="4"/>
  <c r="H37" i="4"/>
  <c r="H52" i="4"/>
  <c r="AC26" i="2"/>
  <c r="CA87" i="2"/>
  <c r="CA149" i="2"/>
  <c r="CE152" i="2"/>
  <c r="CE90" i="2"/>
  <c r="CG155" i="2"/>
  <c r="CG93" i="2"/>
  <c r="DD141" i="2"/>
  <c r="DD79" i="2"/>
  <c r="DF158" i="2"/>
  <c r="DF96" i="2"/>
  <c r="CX162" i="2"/>
  <c r="CX100" i="2"/>
  <c r="DY90" i="2"/>
  <c r="DY152" i="2"/>
  <c r="EC155" i="2"/>
  <c r="EC93" i="2"/>
  <c r="EE158" i="2"/>
  <c r="EE96" i="2"/>
  <c r="EC161" i="2"/>
  <c r="EC99" i="2"/>
  <c r="DY102" i="2"/>
  <c r="DY164" i="2"/>
  <c r="AC78" i="2"/>
  <c r="AA85" i="2"/>
  <c r="AI87" i="2"/>
  <c r="AC90" i="2"/>
  <c r="AG94" i="2"/>
  <c r="AA97" i="2"/>
  <c r="AI99" i="2"/>
  <c r="BF90" i="2"/>
  <c r="BF102" i="2"/>
  <c r="BY76" i="2"/>
  <c r="CG78" i="2"/>
  <c r="CE81" i="2"/>
  <c r="CE85" i="2"/>
  <c r="CE93" i="2"/>
  <c r="BY100" i="2"/>
  <c r="CX79" i="2"/>
  <c r="DY96" i="2"/>
  <c r="CE161" i="2"/>
  <c r="DD140" i="2"/>
  <c r="CX147" i="2"/>
  <c r="EG156" i="2"/>
  <c r="H49" i="4"/>
  <c r="H58" i="4"/>
  <c r="U32" i="4"/>
  <c r="H24" i="4"/>
  <c r="H25" i="4"/>
  <c r="H31" i="4"/>
  <c r="H43" i="4"/>
  <c r="U45" i="4"/>
  <c r="H50" i="4"/>
  <c r="H51" i="4"/>
  <c r="H57" i="4"/>
  <c r="H64" i="4"/>
  <c r="AC38" i="2"/>
  <c r="BB38" i="2"/>
  <c r="CA38" i="2"/>
  <c r="CZ38" i="2"/>
  <c r="DY17" i="2"/>
  <c r="U25" i="4"/>
  <c r="AC20" i="2"/>
  <c r="BB20" i="2"/>
  <c r="CA20" i="2"/>
  <c r="CZ20" i="2"/>
  <c r="DY20" i="2"/>
  <c r="U43" i="4"/>
  <c r="U50" i="4"/>
  <c r="U23" i="4"/>
  <c r="H35" i="4"/>
  <c r="U36" i="4"/>
  <c r="H40" i="4"/>
  <c r="U51" i="4"/>
  <c r="U52" i="4"/>
  <c r="U54" i="4"/>
  <c r="U56" i="4"/>
  <c r="U63" i="4"/>
  <c r="AC23" i="2"/>
  <c r="BB23" i="2"/>
  <c r="CA23" i="2"/>
  <c r="CZ23" i="2"/>
  <c r="DY23" i="2"/>
  <c r="BB26" i="2"/>
  <c r="CA26" i="2"/>
  <c r="CZ26" i="2"/>
  <c r="DY26" i="2"/>
  <c r="U29" i="4"/>
  <c r="U34" i="4"/>
  <c r="U35" i="4"/>
  <c r="H39" i="4"/>
  <c r="H46" i="4"/>
  <c r="U47" i="4"/>
  <c r="U61" i="4"/>
  <c r="AC29" i="2"/>
  <c r="BB29" i="2"/>
  <c r="CA29" i="2"/>
  <c r="CZ29" i="2"/>
  <c r="DY29" i="2"/>
  <c r="H45" i="4"/>
  <c r="H59" i="4"/>
  <c r="AC32" i="2"/>
  <c r="BB32" i="2"/>
  <c r="CA32" i="2"/>
  <c r="CZ32" i="2"/>
  <c r="DY32" i="2"/>
  <c r="U59" i="4"/>
  <c r="AC35" i="2"/>
  <c r="BB35" i="2"/>
  <c r="CA35" i="2"/>
  <c r="CZ35" i="2"/>
  <c r="DY14" i="2"/>
  <c r="U49" i="4"/>
  <c r="CZ14" i="2"/>
  <c r="CA14" i="2"/>
  <c r="BB14" i="2"/>
  <c r="U31" i="4"/>
  <c r="U58" i="4"/>
  <c r="U60" i="4"/>
  <c r="U62" i="4"/>
  <c r="U64" i="4"/>
  <c r="U66" i="4"/>
  <c r="U53" i="4"/>
  <c r="U55" i="4"/>
  <c r="U57" i="4"/>
  <c r="U40" i="4"/>
  <c r="U42" i="4"/>
  <c r="U44" i="4"/>
  <c r="U46" i="4"/>
  <c r="U48" i="4"/>
  <c r="V32" i="4"/>
  <c r="V34" i="4"/>
  <c r="V36" i="4"/>
  <c r="V38" i="4"/>
  <c r="U37" i="4"/>
  <c r="U39" i="4"/>
  <c r="U24" i="4"/>
  <c r="U26" i="4"/>
  <c r="U28" i="4"/>
  <c r="U30" i="4"/>
  <c r="AV23" i="5"/>
  <c r="AV22" i="5"/>
  <c r="AV21" i="5"/>
  <c r="AV20" i="5"/>
  <c r="AV19" i="5"/>
  <c r="AV18" i="5"/>
  <c r="AV17" i="5"/>
  <c r="AV16" i="5"/>
  <c r="AV15" i="5"/>
  <c r="W12" i="5"/>
  <c r="C180" i="2"/>
  <c r="D179" i="2"/>
  <c r="K177" i="2"/>
  <c r="I177" i="2"/>
  <c r="C177" i="2"/>
  <c r="A177" i="2"/>
  <c r="T176" i="2"/>
  <c r="Q176" i="2"/>
  <c r="K176" i="2"/>
  <c r="C176" i="2"/>
  <c r="C118" i="2"/>
  <c r="D117" i="2"/>
  <c r="K115" i="2"/>
  <c r="I115" i="2"/>
  <c r="C115" i="2"/>
  <c r="A115" i="2"/>
  <c r="T114" i="2"/>
  <c r="Q114" i="2"/>
  <c r="K114" i="2"/>
  <c r="C114" i="2"/>
  <c r="AX1" i="3" a="1"/>
  <c r="BJ153" i="2" l="1"/>
  <c r="DO88" i="2"/>
  <c r="EC147" i="2"/>
  <c r="CI100" i="2"/>
  <c r="EG144" i="2"/>
  <c r="EN162" i="2"/>
  <c r="EN100" i="2"/>
  <c r="DO91" i="2"/>
  <c r="DO153" i="2"/>
  <c r="CI91" i="2"/>
  <c r="CI153" i="2"/>
  <c r="CE162" i="2"/>
  <c r="CE100" i="2"/>
  <c r="CI79" i="2"/>
  <c r="CI141" i="2"/>
  <c r="CP144" i="2"/>
  <c r="CP82" i="2"/>
  <c r="AR147" i="2"/>
  <c r="AR85" i="2"/>
  <c r="BQ159" i="2"/>
  <c r="BQ97" i="2"/>
  <c r="DH147" i="2"/>
  <c r="DH85" i="2"/>
  <c r="CE103" i="2"/>
  <c r="BF85" i="2"/>
  <c r="EN97" i="2"/>
  <c r="BF153" i="2"/>
  <c r="CF104" i="2"/>
  <c r="EC97" i="2"/>
  <c r="EC159" i="2"/>
  <c r="AK159" i="2"/>
  <c r="AK97" i="2"/>
  <c r="EC141" i="2"/>
  <c r="EC79" i="2"/>
  <c r="EN91" i="2"/>
  <c r="EN153" i="2"/>
  <c r="EN147" i="2"/>
  <c r="EN85" i="2"/>
  <c r="AG91" i="2"/>
  <c r="AG153" i="2"/>
  <c r="DO147" i="2"/>
  <c r="DO85" i="2"/>
  <c r="BQ76" i="2"/>
  <c r="BQ138" i="2"/>
  <c r="AK162" i="2"/>
  <c r="AK100" i="2"/>
  <c r="CE150" i="2"/>
  <c r="CE88" i="2"/>
  <c r="BF141" i="2"/>
  <c r="BF79" i="2"/>
  <c r="CI138" i="2"/>
  <c r="CI76" i="2"/>
  <c r="BJ97" i="2"/>
  <c r="BJ159" i="2"/>
  <c r="AK91" i="2"/>
  <c r="AK153" i="2"/>
  <c r="BF150" i="2"/>
  <c r="BF88" i="2"/>
  <c r="EC153" i="2"/>
  <c r="EC91" i="2"/>
  <c r="CP88" i="2"/>
  <c r="CP150" i="2"/>
  <c r="EN150" i="2"/>
  <c r="EN88" i="2"/>
  <c r="DH159" i="2"/>
  <c r="DH97" i="2"/>
  <c r="AR97" i="2"/>
  <c r="AR159" i="2"/>
  <c r="BF156" i="2"/>
  <c r="BF94" i="2"/>
  <c r="DD153" i="2"/>
  <c r="DD91" i="2"/>
  <c r="DH82" i="2"/>
  <c r="DH144" i="2"/>
  <c r="CP162" i="2"/>
  <c r="CP100" i="2"/>
  <c r="AK147" i="2"/>
  <c r="AK85" i="2"/>
  <c r="AR94" i="2"/>
  <c r="AR156" i="2"/>
  <c r="BQ156" i="2"/>
  <c r="BQ94" i="2"/>
  <c r="DD82" i="2"/>
  <c r="DD144" i="2"/>
  <c r="AG159" i="2"/>
  <c r="AG97" i="2"/>
  <c r="CI156" i="2"/>
  <c r="CI94" i="2"/>
  <c r="BF159" i="2"/>
  <c r="BF97" i="2"/>
  <c r="CP153" i="2"/>
  <c r="CP91" i="2"/>
  <c r="CP97" i="2"/>
  <c r="CP159" i="2"/>
  <c r="DO76" i="2"/>
  <c r="DO138" i="2"/>
  <c r="CE141" i="2"/>
  <c r="CE79" i="2"/>
  <c r="CP147" i="2"/>
  <c r="CP85" i="2"/>
  <c r="CI147" i="2"/>
  <c r="CI85" i="2"/>
  <c r="BQ141" i="2"/>
  <c r="BQ79" i="2"/>
  <c r="AG150" i="2"/>
  <c r="AG88" i="2"/>
  <c r="AR91" i="2"/>
  <c r="AR153" i="2"/>
  <c r="DH79" i="2"/>
  <c r="DH141" i="2"/>
  <c r="DD150" i="2"/>
  <c r="DD88" i="2"/>
  <c r="EG147" i="2"/>
  <c r="EG85" i="2"/>
  <c r="BQ147" i="2"/>
  <c r="BQ85" i="2"/>
  <c r="AK144" i="2"/>
  <c r="AK82" i="2"/>
  <c r="CI88" i="2"/>
  <c r="CI150" i="2"/>
  <c r="AR162" i="2"/>
  <c r="AR100" i="2"/>
  <c r="EC162" i="2"/>
  <c r="EC100" i="2"/>
  <c r="DO97" i="2"/>
  <c r="DO159" i="2"/>
  <c r="DO79" i="2"/>
  <c r="DO141" i="2"/>
  <c r="CP76" i="2"/>
  <c r="CP138" i="2"/>
  <c r="BJ144" i="2"/>
  <c r="BJ82" i="2"/>
  <c r="EN79" i="2"/>
  <c r="EN141" i="2"/>
  <c r="BJ141" i="2"/>
  <c r="BJ79" i="2"/>
  <c r="EG91" i="2"/>
  <c r="EG153" i="2"/>
  <c r="BQ100" i="2"/>
  <c r="BQ162" i="2"/>
  <c r="EG138" i="2"/>
  <c r="EG76" i="2"/>
  <c r="EG141" i="2"/>
  <c r="EG79" i="2"/>
  <c r="CP141" i="2"/>
  <c r="CP79" i="2"/>
  <c r="EN138" i="2"/>
  <c r="EN76" i="2"/>
  <c r="DO100" i="2"/>
  <c r="DO162" i="2"/>
  <c r="BQ144" i="2"/>
  <c r="BQ82" i="2"/>
  <c r="AK141" i="2"/>
  <c r="AK79" i="2"/>
  <c r="CE138" i="2"/>
  <c r="CE76" i="2"/>
  <c r="DO156" i="2"/>
  <c r="DO94" i="2"/>
  <c r="BJ147" i="2"/>
  <c r="BJ85" i="2"/>
  <c r="DH91" i="2"/>
  <c r="DH153" i="2"/>
  <c r="CE159" i="2"/>
  <c r="CE97" i="2"/>
  <c r="AR150" i="2"/>
  <c r="AR88" i="2"/>
  <c r="DD162" i="2"/>
  <c r="DD100" i="2"/>
  <c r="CI159" i="2"/>
  <c r="DH88" i="2"/>
  <c r="AR82" i="2"/>
  <c r="EC82" i="2"/>
  <c r="AR79" i="2"/>
  <c r="BQ88" i="2"/>
  <c r="EN156" i="2"/>
  <c r="DD159" i="2"/>
  <c r="AG79" i="2"/>
  <c r="EG97" i="2"/>
  <c r="EN82" i="2"/>
  <c r="AG76" i="2"/>
  <c r="AK88" i="2"/>
  <c r="BQ91" i="2"/>
  <c r="CI82" i="2"/>
  <c r="CP94" i="2"/>
  <c r="DO82" i="2"/>
  <c r="U22" i="4"/>
  <c r="H22" i="4"/>
  <c r="AC14" i="2"/>
  <c r="AC138" i="2" s="1"/>
  <c r="AR76" i="2"/>
  <c r="CF106" i="2"/>
  <c r="ED106" i="2"/>
  <c r="AG105" i="2"/>
  <c r="AC141" i="2"/>
  <c r="BN85" i="2"/>
  <c r="CM97" i="2"/>
  <c r="CM159" i="2"/>
  <c r="CM23" i="2"/>
  <c r="CM85" i="2" s="1"/>
  <c r="EK17" i="2"/>
  <c r="BN14" i="2"/>
  <c r="BN138" i="2" s="1"/>
  <c r="DL14" i="2"/>
  <c r="DL138" i="2" s="1"/>
  <c r="DL32" i="2"/>
  <c r="DL156" i="2" s="1"/>
  <c r="AO17" i="2"/>
  <c r="DL29" i="2"/>
  <c r="DL91" i="2" s="1"/>
  <c r="EK35" i="2"/>
  <c r="EK159" i="2" s="1"/>
  <c r="CM32" i="2"/>
  <c r="CM156" i="2" s="1"/>
  <c r="CM20" i="2"/>
  <c r="AO26" i="2"/>
  <c r="AO150" i="2" s="1"/>
  <c r="BN38" i="2"/>
  <c r="BN100" i="2" s="1"/>
  <c r="EK32" i="2"/>
  <c r="EK156" i="2" s="1"/>
  <c r="AO20" i="2"/>
  <c r="BN97" i="2"/>
  <c r="AO29" i="2"/>
  <c r="AO35" i="2"/>
  <c r="EK26" i="2"/>
  <c r="BN26" i="2"/>
  <c r="DL23" i="2"/>
  <c r="CM26" i="2"/>
  <c r="DL38" i="2"/>
  <c r="DL20" i="2"/>
  <c r="BN32" i="2"/>
  <c r="BN156" i="2" s="1"/>
  <c r="DL26" i="2"/>
  <c r="AO23" i="2"/>
  <c r="DL17" i="2"/>
  <c r="BN20" i="2"/>
  <c r="BN144" i="2" s="1"/>
  <c r="AO32" i="2"/>
  <c r="CM38" i="2"/>
  <c r="EK29" i="2"/>
  <c r="CM29" i="2"/>
  <c r="CM153" i="2" s="1"/>
  <c r="EK14" i="2"/>
  <c r="AO38" i="2"/>
  <c r="BN91" i="2"/>
  <c r="DL35" i="2"/>
  <c r="DL159" i="2" s="1"/>
  <c r="EK20" i="2"/>
  <c r="CM17" i="2"/>
  <c r="CM79" i="2" s="1"/>
  <c r="CM14" i="2"/>
  <c r="CM138" i="2" s="1"/>
  <c r="EK23" i="2"/>
  <c r="EK147" i="2" s="1"/>
  <c r="EK38" i="2"/>
  <c r="DY162" i="2"/>
  <c r="ED104" i="2"/>
  <c r="AH104" i="2"/>
  <c r="DD105" i="2"/>
  <c r="DY97" i="2"/>
  <c r="AH106" i="2"/>
  <c r="I106" i="2"/>
  <c r="EC105" i="2"/>
  <c r="CE105" i="2"/>
  <c r="EC103" i="2"/>
  <c r="DE168" i="2"/>
  <c r="DE106" i="2"/>
  <c r="I166" i="2"/>
  <c r="I104" i="2"/>
  <c r="H167" i="2"/>
  <c r="H105" i="2"/>
  <c r="DE166" i="2"/>
  <c r="DE104" i="2"/>
  <c r="AG165" i="2"/>
  <c r="AG103" i="2"/>
  <c r="BG166" i="2"/>
  <c r="BG104" i="2"/>
  <c r="BG168" i="2"/>
  <c r="BG106" i="2"/>
  <c r="DD165" i="2"/>
  <c r="DD103" i="2"/>
  <c r="BF167" i="2"/>
  <c r="BF105" i="2"/>
  <c r="BF165" i="2"/>
  <c r="BF103" i="2"/>
  <c r="H165" i="2"/>
  <c r="H103" i="2"/>
  <c r="BN79" i="2"/>
  <c r="CA94" i="2"/>
  <c r="CA156" i="2"/>
  <c r="CA159" i="2"/>
  <c r="CA97" i="2"/>
  <c r="AC91" i="2"/>
  <c r="AC153" i="2"/>
  <c r="AC147" i="2"/>
  <c r="AC85" i="2"/>
  <c r="BB159" i="2"/>
  <c r="BB97" i="2"/>
  <c r="AC156" i="2"/>
  <c r="AC94" i="2"/>
  <c r="CZ150" i="2"/>
  <c r="CZ88" i="2"/>
  <c r="CZ82" i="2"/>
  <c r="CZ144" i="2"/>
  <c r="CA162" i="2"/>
  <c r="CA100" i="2"/>
  <c r="CZ141" i="2"/>
  <c r="CZ79" i="2"/>
  <c r="BB150" i="2"/>
  <c r="BB88" i="2"/>
  <c r="BB82" i="2"/>
  <c r="BB144" i="2"/>
  <c r="AC162" i="2"/>
  <c r="AC100" i="2"/>
  <c r="BB141" i="2"/>
  <c r="BB79" i="2"/>
  <c r="CA144" i="2"/>
  <c r="CA82" i="2"/>
  <c r="CA138" i="2"/>
  <c r="CA76" i="2"/>
  <c r="CZ138" i="2"/>
  <c r="CZ76" i="2"/>
  <c r="DY153" i="2"/>
  <c r="DY91" i="2"/>
  <c r="DY85" i="2"/>
  <c r="DY147" i="2"/>
  <c r="AC144" i="2"/>
  <c r="AC82" i="2"/>
  <c r="DY156" i="2"/>
  <c r="DY94" i="2"/>
  <c r="CZ85" i="2"/>
  <c r="CZ147" i="2"/>
  <c r="CA141" i="2"/>
  <c r="CA79" i="2"/>
  <c r="AC159" i="2"/>
  <c r="AC97" i="2"/>
  <c r="CZ153" i="2"/>
  <c r="CZ91" i="2"/>
  <c r="DY138" i="2"/>
  <c r="DY76" i="2"/>
  <c r="CZ94" i="2"/>
  <c r="CZ156" i="2"/>
  <c r="CA153" i="2"/>
  <c r="CA91" i="2"/>
  <c r="CA147" i="2"/>
  <c r="CA85" i="2"/>
  <c r="CA150" i="2"/>
  <c r="CA88" i="2"/>
  <c r="AC150" i="2"/>
  <c r="AC88" i="2"/>
  <c r="CZ97" i="2"/>
  <c r="CZ159" i="2"/>
  <c r="BB147" i="2"/>
  <c r="BB85" i="2"/>
  <c r="DY141" i="2"/>
  <c r="DY79" i="2"/>
  <c r="BB138" i="2"/>
  <c r="BB76" i="2"/>
  <c r="BB162" i="2"/>
  <c r="BB100" i="2"/>
  <c r="BB153" i="2"/>
  <c r="BB91" i="2"/>
  <c r="BB156" i="2"/>
  <c r="BB94" i="2"/>
  <c r="DY150" i="2"/>
  <c r="DY88" i="2"/>
  <c r="DY144" i="2"/>
  <c r="DY82" i="2"/>
  <c r="CZ162" i="2"/>
  <c r="CZ100" i="2"/>
  <c r="AX1" i="3"/>
  <c r="C56" i="2"/>
  <c r="D55" i="2"/>
  <c r="T52" i="2"/>
  <c r="Q52" i="2"/>
  <c r="K53" i="2"/>
  <c r="I53" i="2"/>
  <c r="K52" i="2"/>
  <c r="C53" i="2"/>
  <c r="C52" i="2"/>
  <c r="A53" i="2"/>
  <c r="C11" i="4"/>
  <c r="C2" i="4"/>
  <c r="C10" i="4"/>
  <c r="C4" i="4"/>
  <c r="C5" i="4"/>
  <c r="C6" i="4"/>
  <c r="C7" i="4"/>
  <c r="C8" i="4"/>
  <c r="C9" i="4"/>
  <c r="C3" i="4"/>
  <c r="I13" i="4"/>
  <c r="J16" i="2" s="1"/>
  <c r="J13" i="4"/>
  <c r="I14" i="4"/>
  <c r="J14" i="4"/>
  <c r="I15" i="4"/>
  <c r="J15" i="4"/>
  <c r="I16" i="4"/>
  <c r="J25" i="2" s="1"/>
  <c r="J16" i="4"/>
  <c r="H25" i="2" s="1"/>
  <c r="I17" i="4"/>
  <c r="J28" i="2" s="1"/>
  <c r="J17" i="4"/>
  <c r="H28" i="2" s="1"/>
  <c r="I18" i="4"/>
  <c r="J31" i="2" s="1"/>
  <c r="J18" i="4"/>
  <c r="H31" i="2" s="1"/>
  <c r="I19" i="4"/>
  <c r="J34" i="2" s="1"/>
  <c r="J19" i="4"/>
  <c r="H34" i="2" s="1"/>
  <c r="I20" i="4"/>
  <c r="J37" i="2" s="1"/>
  <c r="J20" i="4"/>
  <c r="H37" i="2" s="1"/>
  <c r="I21" i="4"/>
  <c r="J40" i="2" s="1"/>
  <c r="J21" i="4"/>
  <c r="H40" i="2" s="1"/>
  <c r="O21" i="4"/>
  <c r="N21" i="4" s="1"/>
  <c r="O20" i="4"/>
  <c r="N20" i="4" s="1"/>
  <c r="O19" i="4"/>
  <c r="N19" i="4" s="1"/>
  <c r="O18" i="4"/>
  <c r="N18" i="4" s="1"/>
  <c r="O17" i="4"/>
  <c r="N17" i="4" s="1"/>
  <c r="O16" i="4"/>
  <c r="N16" i="4" s="1"/>
  <c r="O15" i="4"/>
  <c r="N15" i="4" s="1"/>
  <c r="O14" i="4"/>
  <c r="N14" i="4" s="1"/>
  <c r="O13" i="4"/>
  <c r="N13" i="4" s="1"/>
  <c r="L21" i="4"/>
  <c r="Q21" i="4" s="1"/>
  <c r="F20" i="4"/>
  <c r="L20" i="4"/>
  <c r="Q20" i="4" s="1"/>
  <c r="L19" i="4"/>
  <c r="Q19" i="4" s="1"/>
  <c r="L18" i="4"/>
  <c r="Q18" i="4" s="1"/>
  <c r="L17" i="4"/>
  <c r="Q17" i="4" s="1"/>
  <c r="L16" i="4"/>
  <c r="Q16" i="4" s="1"/>
  <c r="L14" i="4"/>
  <c r="Q14" i="4" s="1"/>
  <c r="L13" i="4"/>
  <c r="Q13" i="4" s="1"/>
  <c r="L15" i="4"/>
  <c r="Q15" i="4" s="1"/>
  <c r="K21" i="4"/>
  <c r="P21" i="4" s="1"/>
  <c r="K20" i="4"/>
  <c r="P20" i="4" s="1"/>
  <c r="K19" i="4"/>
  <c r="P19" i="4" s="1"/>
  <c r="K18" i="4"/>
  <c r="P18" i="4" s="1"/>
  <c r="K17" i="4"/>
  <c r="P17" i="4" s="1"/>
  <c r="K16" i="4"/>
  <c r="P16" i="4" s="1"/>
  <c r="K14" i="4"/>
  <c r="P14" i="4" s="1"/>
  <c r="K13" i="4"/>
  <c r="P13" i="4" s="1"/>
  <c r="K15" i="4"/>
  <c r="P15" i="4" s="1"/>
  <c r="G15" i="4"/>
  <c r="G16" i="4"/>
  <c r="G17" i="4"/>
  <c r="G18" i="4"/>
  <c r="G19" i="4"/>
  <c r="G20" i="4"/>
  <c r="G21" i="4"/>
  <c r="G13" i="4"/>
  <c r="G14" i="4"/>
  <c r="AC76" i="2" l="1"/>
  <c r="AO14" i="2"/>
  <c r="AO76" i="2" s="1"/>
  <c r="F3" i="4"/>
  <c r="B1" i="2" s="1"/>
  <c r="EK42" i="2" s="1"/>
  <c r="P3" i="4"/>
  <c r="Q3" i="4"/>
  <c r="AO141" i="2"/>
  <c r="AO79" i="2"/>
  <c r="EK141" i="2"/>
  <c r="EK79" i="2"/>
  <c r="CM144" i="2"/>
  <c r="CM82" i="2"/>
  <c r="DL147" i="2"/>
  <c r="DL85" i="2"/>
  <c r="AO82" i="2"/>
  <c r="AO144" i="2"/>
  <c r="CM147" i="2"/>
  <c r="CM91" i="2"/>
  <c r="BN82" i="2"/>
  <c r="DL94" i="2"/>
  <c r="DL76" i="2"/>
  <c r="BN162" i="2"/>
  <c r="EK94" i="2"/>
  <c r="CM94" i="2"/>
  <c r="EK85" i="2"/>
  <c r="CM76" i="2"/>
  <c r="BN94" i="2"/>
  <c r="EK97" i="2"/>
  <c r="DL97" i="2"/>
  <c r="CM100" i="2"/>
  <c r="CM162" i="2"/>
  <c r="AO97" i="2"/>
  <c r="AO159" i="2"/>
  <c r="AO156" i="2"/>
  <c r="AO94" i="2"/>
  <c r="DL144" i="2"/>
  <c r="DL82" i="2"/>
  <c r="AO91" i="2"/>
  <c r="AO153" i="2"/>
  <c r="DL162" i="2"/>
  <c r="DL100" i="2"/>
  <c r="AO162" i="2"/>
  <c r="AO100" i="2"/>
  <c r="CM150" i="2"/>
  <c r="CM88" i="2"/>
  <c r="DL79" i="2"/>
  <c r="DL141" i="2"/>
  <c r="AO147" i="2"/>
  <c r="AO85" i="2"/>
  <c r="DL150" i="2"/>
  <c r="DL88" i="2"/>
  <c r="BN88" i="2"/>
  <c r="BN150" i="2"/>
  <c r="EK76" i="2"/>
  <c r="EK138" i="2"/>
  <c r="EK82" i="2"/>
  <c r="EK144" i="2"/>
  <c r="EK91" i="2"/>
  <c r="EK153" i="2"/>
  <c r="EK150" i="2"/>
  <c r="EK88" i="2"/>
  <c r="BN76" i="2"/>
  <c r="CM141" i="2"/>
  <c r="DL153" i="2"/>
  <c r="EK100" i="2"/>
  <c r="EK162" i="2"/>
  <c r="AO88" i="2"/>
  <c r="S4" i="4"/>
  <c r="Q7" i="4"/>
  <c r="F13" i="4"/>
  <c r="U13" i="4" s="1"/>
  <c r="Q4" i="4"/>
  <c r="P4" i="4"/>
  <c r="P7" i="4"/>
  <c r="L69" i="2"/>
  <c r="AK131" i="2"/>
  <c r="EG7" i="2"/>
  <c r="DH69" i="2"/>
  <c r="DH7" i="2"/>
  <c r="CI69" i="2"/>
  <c r="CI7" i="2"/>
  <c r="BJ69" i="2"/>
  <c r="EG131" i="2"/>
  <c r="AK7" i="2"/>
  <c r="BJ7" i="2"/>
  <c r="AK69" i="2"/>
  <c r="DH131" i="2"/>
  <c r="CI131" i="2"/>
  <c r="BJ131" i="2"/>
  <c r="EG69" i="2"/>
  <c r="O127" i="2"/>
  <c r="EF127" i="2"/>
  <c r="EK65" i="2"/>
  <c r="EM3" i="2"/>
  <c r="DI127" i="2"/>
  <c r="DN65" i="2"/>
  <c r="DN3" i="2"/>
  <c r="CJ127" i="2"/>
  <c r="CO65" i="2"/>
  <c r="CO3" i="2"/>
  <c r="BK127" i="2"/>
  <c r="BP65" i="2"/>
  <c r="BJ3" i="2"/>
  <c r="AP127" i="2"/>
  <c r="AK65" i="2"/>
  <c r="AJ3" i="2"/>
  <c r="ED127" i="2"/>
  <c r="EJ65" i="2"/>
  <c r="EL3" i="2"/>
  <c r="DH127" i="2"/>
  <c r="DM65" i="2"/>
  <c r="DM3" i="2"/>
  <c r="CI127" i="2"/>
  <c r="CN65" i="2"/>
  <c r="CN3" i="2"/>
  <c r="BJ127" i="2"/>
  <c r="BO65" i="2"/>
  <c r="BI3" i="2"/>
  <c r="AO127" i="2"/>
  <c r="AJ65" i="2"/>
  <c r="AH3" i="2"/>
  <c r="EM127" i="2"/>
  <c r="EH65" i="2"/>
  <c r="EK3" i="2"/>
  <c r="DG127" i="2"/>
  <c r="DL65" i="2"/>
  <c r="DL3" i="2"/>
  <c r="CH127" i="2"/>
  <c r="CM65" i="2"/>
  <c r="CM3" i="2"/>
  <c r="BI127" i="2"/>
  <c r="BN65" i="2"/>
  <c r="BG3" i="2"/>
  <c r="AN127" i="2"/>
  <c r="AH65" i="2"/>
  <c r="AQ3" i="2"/>
  <c r="EL127" i="2"/>
  <c r="EG65" i="2"/>
  <c r="EJ3" i="2"/>
  <c r="DE127" i="2"/>
  <c r="DK65" i="2"/>
  <c r="DK3" i="2"/>
  <c r="CF127" i="2"/>
  <c r="CL65" i="2"/>
  <c r="CL3" i="2"/>
  <c r="BG127" i="2"/>
  <c r="BM65" i="2"/>
  <c r="BP3" i="2"/>
  <c r="AL127" i="2"/>
  <c r="AQ65" i="2"/>
  <c r="AP3" i="2"/>
  <c r="EK127" i="2"/>
  <c r="EF65" i="2"/>
  <c r="EH3" i="2"/>
  <c r="DN127" i="2"/>
  <c r="DI65" i="2"/>
  <c r="DI3" i="2"/>
  <c r="CO127" i="2"/>
  <c r="CJ65" i="2"/>
  <c r="CJ3" i="2"/>
  <c r="BP127" i="2"/>
  <c r="BK65" i="2"/>
  <c r="BO3" i="2"/>
  <c r="AK127" i="2"/>
  <c r="AP65" i="2"/>
  <c r="AO3" i="2"/>
  <c r="EJ127" i="2"/>
  <c r="ED65" i="2"/>
  <c r="EG3" i="2"/>
  <c r="DM127" i="2"/>
  <c r="DH65" i="2"/>
  <c r="DH3" i="2"/>
  <c r="CN127" i="2"/>
  <c r="CI65" i="2"/>
  <c r="CI3" i="2"/>
  <c r="BO127" i="2"/>
  <c r="BJ65" i="2"/>
  <c r="BN3" i="2"/>
  <c r="AJ127" i="2"/>
  <c r="AO65" i="2"/>
  <c r="AN3" i="2"/>
  <c r="DE3" i="2"/>
  <c r="CL127" i="2"/>
  <c r="EH127" i="2"/>
  <c r="EM65" i="2"/>
  <c r="CH65" i="2"/>
  <c r="EG127" i="2"/>
  <c r="EL65" i="2"/>
  <c r="CF65" i="2"/>
  <c r="EF3" i="2"/>
  <c r="DL127" i="2"/>
  <c r="CH3" i="2"/>
  <c r="BN127" i="2"/>
  <c r="ED3" i="2"/>
  <c r="DK127" i="2"/>
  <c r="CF3" i="2"/>
  <c r="BM127" i="2"/>
  <c r="AL3" i="2"/>
  <c r="DG65" i="2"/>
  <c r="BI65" i="2"/>
  <c r="BM3" i="2"/>
  <c r="AK3" i="2"/>
  <c r="DE65" i="2"/>
  <c r="AN65" i="2"/>
  <c r="DG3" i="2"/>
  <c r="CM127" i="2"/>
  <c r="AH127" i="2"/>
  <c r="AL65" i="2"/>
  <c r="BG65" i="2"/>
  <c r="BK3" i="2"/>
  <c r="AQ127" i="2"/>
  <c r="EG9" i="2"/>
  <c r="DH71" i="2"/>
  <c r="DH9" i="2"/>
  <c r="CI71" i="2"/>
  <c r="CI9" i="2"/>
  <c r="BJ71" i="2"/>
  <c r="EG133" i="2"/>
  <c r="AK9" i="2"/>
  <c r="BJ9" i="2"/>
  <c r="AK71" i="2"/>
  <c r="DH133" i="2"/>
  <c r="CI133" i="2"/>
  <c r="BJ133" i="2"/>
  <c r="AK133" i="2"/>
  <c r="EG71" i="2"/>
  <c r="T72" i="2"/>
  <c r="EO134" i="2"/>
  <c r="AS10" i="2"/>
  <c r="BR10" i="2"/>
  <c r="AS72" i="2"/>
  <c r="DP134" i="2"/>
  <c r="CQ134" i="2"/>
  <c r="BR134" i="2"/>
  <c r="EO72" i="2"/>
  <c r="AS134" i="2"/>
  <c r="DP10" i="2"/>
  <c r="CQ72" i="2"/>
  <c r="EO10" i="2"/>
  <c r="CQ10" i="2"/>
  <c r="DP72" i="2"/>
  <c r="BR72" i="2"/>
  <c r="W128" i="2"/>
  <c r="EO128" i="2"/>
  <c r="EF128" i="2"/>
  <c r="ES66" i="2"/>
  <c r="EK66" i="2"/>
  <c r="EM4" i="2"/>
  <c r="DR128" i="2"/>
  <c r="DI128" i="2"/>
  <c r="DN66" i="2"/>
  <c r="DN4" i="2"/>
  <c r="CS128" i="2"/>
  <c r="CJ128" i="2"/>
  <c r="CO66" i="2"/>
  <c r="CO4" i="2"/>
  <c r="BT128" i="2"/>
  <c r="BK128" i="2"/>
  <c r="BP66" i="2"/>
  <c r="BS4" i="2"/>
  <c r="BJ4" i="2"/>
  <c r="AP128" i="2"/>
  <c r="AT66" i="2"/>
  <c r="AK66" i="2"/>
  <c r="AS4" i="2"/>
  <c r="AJ4" i="2"/>
  <c r="EN128" i="2"/>
  <c r="ED128" i="2"/>
  <c r="ER66" i="2"/>
  <c r="EJ66" i="2"/>
  <c r="EL4" i="2"/>
  <c r="DQ128" i="2"/>
  <c r="DH128" i="2"/>
  <c r="DM66" i="2"/>
  <c r="DM4" i="2"/>
  <c r="CR128" i="2"/>
  <c r="CI128" i="2"/>
  <c r="CN66" i="2"/>
  <c r="CN4" i="2"/>
  <c r="BS128" i="2"/>
  <c r="BJ128" i="2"/>
  <c r="BO66" i="2"/>
  <c r="BR4" i="2"/>
  <c r="BI4" i="2"/>
  <c r="AW128" i="2"/>
  <c r="AO128" i="2"/>
  <c r="AS66" i="2"/>
  <c r="AJ66" i="2"/>
  <c r="AR4" i="2"/>
  <c r="AH4" i="2"/>
  <c r="EM128" i="2"/>
  <c r="EQ66" i="2"/>
  <c r="EH66" i="2"/>
  <c r="ES4" i="2"/>
  <c r="EK4" i="2"/>
  <c r="DP128" i="2"/>
  <c r="DG128" i="2"/>
  <c r="DT66" i="2"/>
  <c r="DL66" i="2"/>
  <c r="DT4" i="2"/>
  <c r="DL4" i="2"/>
  <c r="CQ128" i="2"/>
  <c r="CH128" i="2"/>
  <c r="CU66" i="2"/>
  <c r="CM66" i="2"/>
  <c r="CU4" i="2"/>
  <c r="CM4" i="2"/>
  <c r="BR128" i="2"/>
  <c r="BI128" i="2"/>
  <c r="BV66" i="2"/>
  <c r="BN66" i="2"/>
  <c r="BQ4" i="2"/>
  <c r="BG4" i="2"/>
  <c r="AV128" i="2"/>
  <c r="AN128" i="2"/>
  <c r="AR66" i="2"/>
  <c r="AH66" i="2"/>
  <c r="AQ4" i="2"/>
  <c r="EL128" i="2"/>
  <c r="EP66" i="2"/>
  <c r="EG66" i="2"/>
  <c r="ER4" i="2"/>
  <c r="EJ4" i="2"/>
  <c r="DO128" i="2"/>
  <c r="DE128" i="2"/>
  <c r="DS66" i="2"/>
  <c r="DK66" i="2"/>
  <c r="DS4" i="2"/>
  <c r="DK4" i="2"/>
  <c r="CP128" i="2"/>
  <c r="CF128" i="2"/>
  <c r="CT66" i="2"/>
  <c r="CL66" i="2"/>
  <c r="CT4" i="2"/>
  <c r="CL4" i="2"/>
  <c r="BQ128" i="2"/>
  <c r="BG128" i="2"/>
  <c r="BU66" i="2"/>
  <c r="BM66" i="2"/>
  <c r="BP4" i="2"/>
  <c r="AU128" i="2"/>
  <c r="AL128" i="2"/>
  <c r="AQ66" i="2"/>
  <c r="AP4" i="2"/>
  <c r="ES128" i="2"/>
  <c r="EK128" i="2"/>
  <c r="EO66" i="2"/>
  <c r="EF66" i="2"/>
  <c r="EQ4" i="2"/>
  <c r="EH4" i="2"/>
  <c r="DN128" i="2"/>
  <c r="DR66" i="2"/>
  <c r="DI66" i="2"/>
  <c r="DR4" i="2"/>
  <c r="DI4" i="2"/>
  <c r="CO128" i="2"/>
  <c r="CS66" i="2"/>
  <c r="CJ66" i="2"/>
  <c r="CS4" i="2"/>
  <c r="CJ4" i="2"/>
  <c r="BP128" i="2"/>
  <c r="BT66" i="2"/>
  <c r="BK66" i="2"/>
  <c r="BO4" i="2"/>
  <c r="AT128" i="2"/>
  <c r="AK128" i="2"/>
  <c r="AP66" i="2"/>
  <c r="AW4" i="2"/>
  <c r="AO4" i="2"/>
  <c r="ER128" i="2"/>
  <c r="EJ128" i="2"/>
  <c r="EN66" i="2"/>
  <c r="ED66" i="2"/>
  <c r="EP4" i="2"/>
  <c r="EG4" i="2"/>
  <c r="DM128" i="2"/>
  <c r="DQ66" i="2"/>
  <c r="DH66" i="2"/>
  <c r="DQ4" i="2"/>
  <c r="DH4" i="2"/>
  <c r="CN128" i="2"/>
  <c r="CR66" i="2"/>
  <c r="CI66" i="2"/>
  <c r="CR4" i="2"/>
  <c r="CI4" i="2"/>
  <c r="BO128" i="2"/>
  <c r="BS66" i="2"/>
  <c r="BJ66" i="2"/>
  <c r="BV4" i="2"/>
  <c r="BN4" i="2"/>
  <c r="AS128" i="2"/>
  <c r="AJ128" i="2"/>
  <c r="AW66" i="2"/>
  <c r="AO66" i="2"/>
  <c r="AV4" i="2"/>
  <c r="AN4" i="2"/>
  <c r="EG128" i="2"/>
  <c r="EL66" i="2"/>
  <c r="EN4" i="2"/>
  <c r="DS128" i="2"/>
  <c r="CF66" i="2"/>
  <c r="CP4" i="2"/>
  <c r="BU128" i="2"/>
  <c r="AU4" i="2"/>
  <c r="DE4" i="2"/>
  <c r="CP66" i="2"/>
  <c r="EF4" i="2"/>
  <c r="DL128" i="2"/>
  <c r="DP66" i="2"/>
  <c r="CH4" i="2"/>
  <c r="BN128" i="2"/>
  <c r="BR66" i="2"/>
  <c r="BU4" i="2"/>
  <c r="AT4" i="2"/>
  <c r="ED4" i="2"/>
  <c r="DK128" i="2"/>
  <c r="DO66" i="2"/>
  <c r="CF4" i="2"/>
  <c r="BM128" i="2"/>
  <c r="BQ66" i="2"/>
  <c r="BT4" i="2"/>
  <c r="AV66" i="2"/>
  <c r="AL4" i="2"/>
  <c r="DG66" i="2"/>
  <c r="DP4" i="2"/>
  <c r="CU128" i="2"/>
  <c r="BI66" i="2"/>
  <c r="BM4" i="2"/>
  <c r="AR128" i="2"/>
  <c r="AU66" i="2"/>
  <c r="AK4" i="2"/>
  <c r="DE66" i="2"/>
  <c r="DO4" i="2"/>
  <c r="CT128" i="2"/>
  <c r="BG66" i="2"/>
  <c r="BK4" i="2"/>
  <c r="AQ128" i="2"/>
  <c r="AN66" i="2"/>
  <c r="EQ128" i="2"/>
  <c r="DG4" i="2"/>
  <c r="CM128" i="2"/>
  <c r="CQ66" i="2"/>
  <c r="AH128" i="2"/>
  <c r="AL66" i="2"/>
  <c r="EP128" i="2"/>
  <c r="CL128" i="2"/>
  <c r="EH128" i="2"/>
  <c r="EM66" i="2"/>
  <c r="EO4" i="2"/>
  <c r="DT128" i="2"/>
  <c r="CH66" i="2"/>
  <c r="CQ4" i="2"/>
  <c r="BV128" i="2"/>
  <c r="L72" i="2"/>
  <c r="EG134" i="2"/>
  <c r="AK10" i="2"/>
  <c r="BJ10" i="2"/>
  <c r="AK72" i="2"/>
  <c r="DH134" i="2"/>
  <c r="CI134" i="2"/>
  <c r="BJ134" i="2"/>
  <c r="EG72" i="2"/>
  <c r="DH72" i="2"/>
  <c r="BJ72" i="2"/>
  <c r="AK134" i="2"/>
  <c r="DH10" i="2"/>
  <c r="CI72" i="2"/>
  <c r="EG10" i="2"/>
  <c r="CI10" i="2"/>
  <c r="L130" i="2"/>
  <c r="DH68" i="2"/>
  <c r="DH6" i="2"/>
  <c r="BJ130" i="2"/>
  <c r="BJ6" i="2"/>
  <c r="EG68" i="2"/>
  <c r="DH130" i="2"/>
  <c r="CI68" i="2"/>
  <c r="CI6" i="2"/>
  <c r="AK68" i="2"/>
  <c r="AK6" i="2"/>
  <c r="EG130" i="2"/>
  <c r="EG6" i="2"/>
  <c r="CI130" i="2"/>
  <c r="BJ68" i="2"/>
  <c r="AK130" i="2"/>
  <c r="L8" i="2"/>
  <c r="EG132" i="2"/>
  <c r="DH8" i="2"/>
  <c r="CI8" i="2"/>
  <c r="AK70" i="2"/>
  <c r="AK8" i="2"/>
  <c r="DH70" i="2"/>
  <c r="AK132" i="2"/>
  <c r="CI70" i="2"/>
  <c r="DH132" i="2"/>
  <c r="BJ70" i="2"/>
  <c r="BJ8" i="2"/>
  <c r="BJ132" i="2"/>
  <c r="EG70" i="2"/>
  <c r="CI132" i="2"/>
  <c r="EG8" i="2"/>
  <c r="R63" i="2"/>
  <c r="EM63" i="2"/>
  <c r="DX1" i="2"/>
  <c r="DQ125" i="2"/>
  <c r="CY1" i="2"/>
  <c r="CR125" i="2"/>
  <c r="BZ1" i="2"/>
  <c r="BS125" i="2"/>
  <c r="BU1" i="2"/>
  <c r="AQ63" i="2"/>
  <c r="AV1" i="2"/>
  <c r="DZ63" i="2"/>
  <c r="DN125" i="2"/>
  <c r="CO125" i="2"/>
  <c r="BP125" i="2"/>
  <c r="BS1" i="2"/>
  <c r="AD63" i="2"/>
  <c r="AT1" i="2"/>
  <c r="DX63" i="2"/>
  <c r="DA125" i="2"/>
  <c r="DS63" i="2"/>
  <c r="CB125" i="2"/>
  <c r="CT63" i="2"/>
  <c r="BC125" i="2"/>
  <c r="BU63" i="2"/>
  <c r="BP1" i="2"/>
  <c r="AB63" i="2"/>
  <c r="AQ1" i="2"/>
  <c r="ER125" i="2"/>
  <c r="CY125" i="2"/>
  <c r="DQ63" i="2"/>
  <c r="BZ125" i="2"/>
  <c r="CR63" i="2"/>
  <c r="BA125" i="2"/>
  <c r="BS63" i="2"/>
  <c r="BC1" i="2"/>
  <c r="AV125" i="2"/>
  <c r="AD1" i="2"/>
  <c r="EP125" i="2"/>
  <c r="ER1" i="2"/>
  <c r="DN63" i="2"/>
  <c r="DS1" i="2"/>
  <c r="CO63" i="2"/>
  <c r="CT1" i="2"/>
  <c r="BP63" i="2"/>
  <c r="BA1" i="2"/>
  <c r="AT125" i="2"/>
  <c r="AB1" i="2"/>
  <c r="EM125" i="2"/>
  <c r="EP1" i="2"/>
  <c r="DA63" i="2"/>
  <c r="DQ1" i="2"/>
  <c r="CB63" i="2"/>
  <c r="CR1" i="2"/>
  <c r="BC63" i="2"/>
  <c r="AQ125" i="2"/>
  <c r="DZ125" i="2"/>
  <c r="ER63" i="2"/>
  <c r="EM1" i="2"/>
  <c r="CY63" i="2"/>
  <c r="DN1" i="2"/>
  <c r="BZ63" i="2"/>
  <c r="CO1" i="2"/>
  <c r="BA63" i="2"/>
  <c r="AD125" i="2"/>
  <c r="AV63" i="2"/>
  <c r="DX125" i="2"/>
  <c r="EP63" i="2"/>
  <c r="DZ1" i="2"/>
  <c r="DS125" i="2"/>
  <c r="DA1" i="2"/>
  <c r="CT125" i="2"/>
  <c r="CB1" i="2"/>
  <c r="BU125" i="2"/>
  <c r="AB125" i="2"/>
  <c r="AT63" i="2"/>
  <c r="J155" i="2"/>
  <c r="J93" i="2"/>
  <c r="H102" i="2"/>
  <c r="H164" i="2"/>
  <c r="H90" i="2"/>
  <c r="H152" i="2"/>
  <c r="H155" i="2"/>
  <c r="H93" i="2"/>
  <c r="J102" i="2"/>
  <c r="J164" i="2"/>
  <c r="J152" i="2"/>
  <c r="J90" i="2"/>
  <c r="J78" i="2"/>
  <c r="J140" i="2"/>
  <c r="H87" i="2"/>
  <c r="H149" i="2"/>
  <c r="H158" i="2"/>
  <c r="H96" i="2"/>
  <c r="H99" i="2"/>
  <c r="H161" i="2"/>
  <c r="J87" i="2"/>
  <c r="J149" i="2"/>
  <c r="J96" i="2"/>
  <c r="J158" i="2"/>
  <c r="J99" i="2"/>
  <c r="J161" i="2"/>
  <c r="T134" i="2"/>
  <c r="U66" i="2"/>
  <c r="Q4" i="2"/>
  <c r="T10" i="2"/>
  <c r="H17" i="2"/>
  <c r="W63" i="2"/>
  <c r="R1" i="2"/>
  <c r="C125" i="2"/>
  <c r="U63" i="2"/>
  <c r="U1" i="2"/>
  <c r="W1" i="2"/>
  <c r="E125" i="2"/>
  <c r="E1" i="2"/>
  <c r="R125" i="2"/>
  <c r="C63" i="2"/>
  <c r="U125" i="2"/>
  <c r="E63" i="2"/>
  <c r="P4" i="2"/>
  <c r="R66" i="2"/>
  <c r="R4" i="2"/>
  <c r="X66" i="2"/>
  <c r="U4" i="2"/>
  <c r="X4" i="2"/>
  <c r="L66" i="2"/>
  <c r="P66" i="2"/>
  <c r="I4" i="2"/>
  <c r="Q66" i="2"/>
  <c r="L9" i="2"/>
  <c r="L70" i="2"/>
  <c r="H22" i="2"/>
  <c r="H19" i="2"/>
  <c r="J22" i="2"/>
  <c r="J19" i="2"/>
  <c r="H16" i="2"/>
  <c r="C1" i="2"/>
  <c r="W125" i="2"/>
  <c r="K4" i="2"/>
  <c r="S4" i="2"/>
  <c r="I66" i="2"/>
  <c r="S66" i="2"/>
  <c r="P128" i="2"/>
  <c r="X128" i="2"/>
  <c r="L4" i="2"/>
  <c r="T4" i="2"/>
  <c r="K66" i="2"/>
  <c r="T66" i="2"/>
  <c r="Q128" i="2"/>
  <c r="R128" i="2"/>
  <c r="M4" i="2"/>
  <c r="V4" i="2"/>
  <c r="M66" i="2"/>
  <c r="V66" i="2"/>
  <c r="I128" i="2"/>
  <c r="S128" i="2"/>
  <c r="O4" i="2"/>
  <c r="W4" i="2"/>
  <c r="O66" i="2"/>
  <c r="W66" i="2"/>
  <c r="K128" i="2"/>
  <c r="T128" i="2"/>
  <c r="L128" i="2"/>
  <c r="U128" i="2"/>
  <c r="M128" i="2"/>
  <c r="V128" i="2"/>
  <c r="O128" i="2"/>
  <c r="R65" i="2"/>
  <c r="I65" i="2"/>
  <c r="P127" i="2"/>
  <c r="L65" i="2"/>
  <c r="R127" i="2"/>
  <c r="Q127" i="2"/>
  <c r="M65" i="2"/>
  <c r="I127" i="2"/>
  <c r="O65" i="2"/>
  <c r="K127" i="2"/>
  <c r="P65" i="2"/>
  <c r="L127" i="2"/>
  <c r="Q65" i="2"/>
  <c r="M127" i="2"/>
  <c r="K65" i="2"/>
  <c r="L134" i="2"/>
  <c r="L10" i="2"/>
  <c r="L133" i="2"/>
  <c r="L71" i="2"/>
  <c r="L132" i="2"/>
  <c r="L7" i="2"/>
  <c r="L131" i="2"/>
  <c r="L68" i="2"/>
  <c r="L6" i="2"/>
  <c r="C20" i="4"/>
  <c r="E20" i="4" s="1"/>
  <c r="D20" i="4"/>
  <c r="H35" i="2"/>
  <c r="C21" i="4"/>
  <c r="E21" i="4" s="1"/>
  <c r="D21" i="4"/>
  <c r="F21" i="4"/>
  <c r="C14" i="4"/>
  <c r="E14" i="4" s="1"/>
  <c r="B17" i="2" s="1"/>
  <c r="D14" i="4"/>
  <c r="C15" i="4"/>
  <c r="E15" i="4" s="1"/>
  <c r="D15" i="4"/>
  <c r="C16" i="4"/>
  <c r="E16" i="4" s="1"/>
  <c r="D16" i="4"/>
  <c r="C17" i="4"/>
  <c r="E17" i="4" s="1"/>
  <c r="D17" i="4"/>
  <c r="C18" i="4"/>
  <c r="E18" i="4" s="1"/>
  <c r="D18" i="4"/>
  <c r="C19" i="4"/>
  <c r="E19" i="4" s="1"/>
  <c r="D19" i="4"/>
  <c r="D13" i="4"/>
  <c r="C13" i="4"/>
  <c r="E13" i="4" s="1"/>
  <c r="F14" i="4"/>
  <c r="T14" i="4" s="1"/>
  <c r="F15" i="4"/>
  <c r="F16" i="4"/>
  <c r="H23" i="2"/>
  <c r="F17" i="4"/>
  <c r="F18" i="4"/>
  <c r="F19" i="4"/>
  <c r="W12" i="3"/>
  <c r="AO138" i="2" l="1"/>
  <c r="DL43" i="2"/>
  <c r="DL167" i="2" s="1"/>
  <c r="BN45" i="2"/>
  <c r="EK45" i="2"/>
  <c r="EC46" i="2"/>
  <c r="DL45" i="2"/>
  <c r="DD46" i="2"/>
  <c r="CM45" i="2"/>
  <c r="CE46" i="2"/>
  <c r="BF46" i="2"/>
  <c r="BN41" i="2"/>
  <c r="EK44" i="2"/>
  <c r="EK168" i="2" s="1"/>
  <c r="EK43" i="2"/>
  <c r="EK167" i="2" s="1"/>
  <c r="H46" i="2"/>
  <c r="AG46" i="2"/>
  <c r="BN43" i="2"/>
  <c r="BN167" i="2" s="1"/>
  <c r="EK41" i="2"/>
  <c r="CM42" i="2"/>
  <c r="DL44" i="2"/>
  <c r="DL106" i="2" s="1"/>
  <c r="DL41" i="2"/>
  <c r="DL42" i="2"/>
  <c r="CM44" i="2"/>
  <c r="CM106" i="2" s="1"/>
  <c r="CM41" i="2"/>
  <c r="CM43" i="2"/>
  <c r="CM105" i="2" s="1"/>
  <c r="BN44" i="2"/>
  <c r="BN168" i="2" s="1"/>
  <c r="BN42" i="2"/>
  <c r="B79" i="2"/>
  <c r="B141" i="2"/>
  <c r="H81" i="2"/>
  <c r="H143" i="2"/>
  <c r="H84" i="2"/>
  <c r="H146" i="2"/>
  <c r="H78" i="2"/>
  <c r="H140" i="2"/>
  <c r="H79" i="2"/>
  <c r="H141" i="2"/>
  <c r="H147" i="2"/>
  <c r="H85" i="2"/>
  <c r="J81" i="2"/>
  <c r="J143" i="2"/>
  <c r="J84" i="2"/>
  <c r="J146" i="2"/>
  <c r="H97" i="2"/>
  <c r="H159" i="2"/>
  <c r="H18" i="4"/>
  <c r="H32" i="2"/>
  <c r="H19" i="4"/>
  <c r="L35" i="2"/>
  <c r="H21" i="4"/>
  <c r="H20" i="4"/>
  <c r="H14" i="4"/>
  <c r="R14" i="4" s="1"/>
  <c r="H15" i="4"/>
  <c r="D40" i="2"/>
  <c r="H16" i="4"/>
  <c r="H17" i="4"/>
  <c r="D20" i="2"/>
  <c r="AV16" i="3"/>
  <c r="M13" i="4" s="1"/>
  <c r="S13" i="4" s="1"/>
  <c r="AV17" i="3"/>
  <c r="M14" i="4" s="1"/>
  <c r="S14" i="4" s="1"/>
  <c r="AV18" i="3"/>
  <c r="M15" i="4" s="1"/>
  <c r="S15" i="4" s="1"/>
  <c r="AV19" i="3"/>
  <c r="M16" i="4" s="1"/>
  <c r="S16" i="4" s="1"/>
  <c r="AV20" i="3"/>
  <c r="M17" i="4" s="1"/>
  <c r="S17" i="4" s="1"/>
  <c r="AV21" i="3"/>
  <c r="M18" i="4" s="1"/>
  <c r="S18" i="4" s="1"/>
  <c r="AV22" i="3"/>
  <c r="M19" i="4" s="1"/>
  <c r="S19" i="4" s="1"/>
  <c r="AV23" i="3"/>
  <c r="M20" i="4" s="1"/>
  <c r="AV24" i="3"/>
  <c r="D31" i="2"/>
  <c r="D29" i="2"/>
  <c r="D34" i="2"/>
  <c r="D32" i="2"/>
  <c r="D37" i="2"/>
  <c r="D35" i="2"/>
  <c r="D38" i="2"/>
  <c r="D23" i="2"/>
  <c r="D17" i="2"/>
  <c r="Q3" i="2"/>
  <c r="DL168" i="2" l="1"/>
  <c r="S20" i="4"/>
  <c r="S35" i="2" s="1"/>
  <c r="AG108" i="2"/>
  <c r="AG170" i="2" s="1"/>
  <c r="DL46" i="2"/>
  <c r="DL170" i="2" s="1"/>
  <c r="DD108" i="2"/>
  <c r="DD170" i="2" s="1"/>
  <c r="EK46" i="2"/>
  <c r="EK108" i="2" s="1"/>
  <c r="EC108" i="2"/>
  <c r="EC170" i="2" s="1"/>
  <c r="BN46" i="2"/>
  <c r="BN108" i="2" s="1"/>
  <c r="BF108" i="2"/>
  <c r="BF170" i="2" s="1"/>
  <c r="CM46" i="2"/>
  <c r="CM170" i="2" s="1"/>
  <c r="CE108" i="2"/>
  <c r="CE170" i="2" s="1"/>
  <c r="DL105" i="2"/>
  <c r="CM169" i="2"/>
  <c r="CM107" i="2"/>
  <c r="DL107" i="2"/>
  <c r="DL169" i="2"/>
  <c r="EK107" i="2"/>
  <c r="EK169" i="2"/>
  <c r="BN107" i="2"/>
  <c r="BN169" i="2"/>
  <c r="H108" i="2"/>
  <c r="H170" i="2"/>
  <c r="EK106" i="2"/>
  <c r="EK105" i="2"/>
  <c r="CM168" i="2"/>
  <c r="P29" i="2"/>
  <c r="P91" i="2" s="1"/>
  <c r="BN105" i="2"/>
  <c r="P38" i="2"/>
  <c r="P20" i="2"/>
  <c r="P26" i="2"/>
  <c r="P32" i="2"/>
  <c r="P94" i="2" s="1"/>
  <c r="S7" i="4"/>
  <c r="V13" i="4"/>
  <c r="CM167" i="2"/>
  <c r="BN106" i="2"/>
  <c r="S26" i="2"/>
  <c r="S88" i="2" s="1"/>
  <c r="P35" i="2"/>
  <c r="P159" i="2" s="1"/>
  <c r="U20" i="4"/>
  <c r="V20" i="4"/>
  <c r="V17" i="4"/>
  <c r="D158" i="2"/>
  <c r="D96" i="2"/>
  <c r="L97" i="2"/>
  <c r="L159" i="2"/>
  <c r="D147" i="2"/>
  <c r="D85" i="2"/>
  <c r="D82" i="2"/>
  <c r="D144" i="2"/>
  <c r="H94" i="2"/>
  <c r="H156" i="2"/>
  <c r="D93" i="2"/>
  <c r="D155" i="2"/>
  <c r="D97" i="2"/>
  <c r="D159" i="2"/>
  <c r="D161" i="2"/>
  <c r="D99" i="2"/>
  <c r="D91" i="2"/>
  <c r="D153" i="2"/>
  <c r="D79" i="2"/>
  <c r="D141" i="2"/>
  <c r="D100" i="2"/>
  <c r="D162" i="2"/>
  <c r="D94" i="2"/>
  <c r="D156" i="2"/>
  <c r="D102" i="2"/>
  <c r="D164" i="2"/>
  <c r="M21" i="4"/>
  <c r="S21" i="4" s="1"/>
  <c r="S3" i="4" s="1"/>
  <c r="V16" i="4"/>
  <c r="S23" i="2"/>
  <c r="S20" i="2"/>
  <c r="S29" i="2"/>
  <c r="P17" i="2"/>
  <c r="D19" i="2"/>
  <c r="D28" i="2"/>
  <c r="D22" i="2"/>
  <c r="H38" i="2"/>
  <c r="D25" i="2"/>
  <c r="H29" i="2"/>
  <c r="L20" i="2"/>
  <c r="H20" i="2"/>
  <c r="B20" i="2"/>
  <c r="B23" i="2"/>
  <c r="R3" i="2"/>
  <c r="I3" i="2"/>
  <c r="K3" i="2"/>
  <c r="L3" i="2"/>
  <c r="M3" i="2"/>
  <c r="O3" i="2"/>
  <c r="P3" i="2"/>
  <c r="S97" i="2" l="1"/>
  <c r="S159" i="2"/>
  <c r="EK170" i="2"/>
  <c r="BN170" i="2"/>
  <c r="CM108" i="2"/>
  <c r="DL108" i="2"/>
  <c r="P153" i="2"/>
  <c r="P156" i="2"/>
  <c r="P88" i="2"/>
  <c r="P150" i="2"/>
  <c r="P144" i="2"/>
  <c r="P82" i="2"/>
  <c r="P162" i="2"/>
  <c r="P100" i="2"/>
  <c r="P23" i="2"/>
  <c r="P147" i="2" s="1"/>
  <c r="S150" i="2"/>
  <c r="H26" i="2"/>
  <c r="H150" i="2" s="1"/>
  <c r="P97" i="2"/>
  <c r="L38" i="2"/>
  <c r="L100" i="2" s="1"/>
  <c r="U21" i="4"/>
  <c r="L32" i="2"/>
  <c r="L156" i="2" s="1"/>
  <c r="U19" i="4"/>
  <c r="L29" i="2"/>
  <c r="L153" i="2" s="1"/>
  <c r="U18" i="4"/>
  <c r="L26" i="2"/>
  <c r="L150" i="2" s="1"/>
  <c r="U17" i="4"/>
  <c r="S38" i="2"/>
  <c r="S162" i="2" s="1"/>
  <c r="S32" i="2"/>
  <c r="S94" i="2" s="1"/>
  <c r="V19" i="4"/>
  <c r="V18" i="4"/>
  <c r="D81" i="2"/>
  <c r="D143" i="2"/>
  <c r="P141" i="2"/>
  <c r="P79" i="2"/>
  <c r="H100" i="2"/>
  <c r="H162" i="2"/>
  <c r="S91" i="2"/>
  <c r="S153" i="2"/>
  <c r="H91" i="2"/>
  <c r="H153" i="2"/>
  <c r="D87" i="2"/>
  <c r="D149" i="2"/>
  <c r="D84" i="2"/>
  <c r="D146" i="2"/>
  <c r="B85" i="2"/>
  <c r="B147" i="2"/>
  <c r="B82" i="2"/>
  <c r="B144" i="2"/>
  <c r="H144" i="2"/>
  <c r="H82" i="2"/>
  <c r="L144" i="2"/>
  <c r="L82" i="2"/>
  <c r="S82" i="2"/>
  <c r="S144" i="2"/>
  <c r="D90" i="2"/>
  <c r="D152" i="2"/>
  <c r="S85" i="2"/>
  <c r="S147" i="2"/>
  <c r="U16" i="4"/>
  <c r="L23" i="2"/>
  <c r="V15" i="4"/>
  <c r="U14" i="4"/>
  <c r="L17" i="2"/>
  <c r="V14" i="4"/>
  <c r="S17" i="2"/>
  <c r="U15" i="4"/>
  <c r="B32" i="2"/>
  <c r="B38" i="2"/>
  <c r="B29" i="2"/>
  <c r="D26" i="2"/>
  <c r="B35" i="2"/>
  <c r="B26" i="2"/>
  <c r="H13" i="4"/>
  <c r="R13" i="4" s="1"/>
  <c r="R7" i="4" l="1"/>
  <c r="R6" i="4"/>
  <c r="P85" i="2"/>
  <c r="H88" i="2"/>
  <c r="T6" i="4"/>
  <c r="R5" i="4"/>
  <c r="R3" i="4" s="1"/>
  <c r="T5" i="4"/>
  <c r="L162" i="2"/>
  <c r="L91" i="2"/>
  <c r="L94" i="2"/>
  <c r="L88" i="2"/>
  <c r="S100" i="2"/>
  <c r="V21" i="4"/>
  <c r="S156" i="2"/>
  <c r="B97" i="2"/>
  <c r="B159" i="2"/>
  <c r="D150" i="2"/>
  <c r="D88" i="2"/>
  <c r="B153" i="2"/>
  <c r="B91" i="2"/>
  <c r="L85" i="2"/>
  <c r="L147" i="2"/>
  <c r="S79" i="2"/>
  <c r="S141" i="2"/>
  <c r="B150" i="2"/>
  <c r="B88" i="2"/>
  <c r="L141" i="2"/>
  <c r="L79" i="2"/>
  <c r="B100" i="2"/>
  <c r="B162" i="2"/>
  <c r="B94" i="2"/>
  <c r="B156" i="2"/>
  <c r="D14" i="2"/>
  <c r="B14" i="2"/>
  <c r="P41" i="2" l="1"/>
  <c r="AO41" i="2"/>
  <c r="P45" i="2"/>
  <c r="P169" i="2" s="1"/>
  <c r="AO45" i="2"/>
  <c r="R4" i="4"/>
  <c r="T13" i="4"/>
  <c r="T3" i="4" s="1"/>
  <c r="AO42" i="2" s="1"/>
  <c r="T4" i="4"/>
  <c r="AO44" i="2" s="1"/>
  <c r="D76" i="2"/>
  <c r="D138" i="2"/>
  <c r="B76" i="2"/>
  <c r="B138" i="2"/>
  <c r="D16" i="2"/>
  <c r="P107" i="2" l="1"/>
  <c r="P43" i="2"/>
  <c r="AO43" i="2"/>
  <c r="AO46" i="2" s="1"/>
  <c r="AO170" i="2" s="1"/>
  <c r="AO169" i="2"/>
  <c r="AO107" i="2"/>
  <c r="AO168" i="2"/>
  <c r="AO106" i="2"/>
  <c r="P42" i="2"/>
  <c r="P44" i="2"/>
  <c r="EK165" i="2"/>
  <c r="EK103" i="2"/>
  <c r="BN165" i="2"/>
  <c r="BN103" i="2"/>
  <c r="DL165" i="2"/>
  <c r="DL103" i="2"/>
  <c r="AO165" i="2"/>
  <c r="AO103" i="2"/>
  <c r="D78" i="2"/>
  <c r="D140" i="2"/>
  <c r="CM165" i="2"/>
  <c r="CM103" i="2"/>
  <c r="H14" i="2"/>
  <c r="S14" i="2"/>
  <c r="P14" i="2"/>
  <c r="L14" i="2"/>
  <c r="AO105" i="2" l="1"/>
  <c r="AO167" i="2"/>
  <c r="P46" i="2"/>
  <c r="P170" i="2" s="1"/>
  <c r="S138" i="2"/>
  <c r="S76" i="2"/>
  <c r="EK166" i="2"/>
  <c r="EK104" i="2"/>
  <c r="DL166" i="2"/>
  <c r="DL104" i="2"/>
  <c r="H76" i="2"/>
  <c r="H138" i="2"/>
  <c r="AO166" i="2"/>
  <c r="AO104" i="2"/>
  <c r="BN166" i="2"/>
  <c r="BN104" i="2"/>
  <c r="P138" i="2"/>
  <c r="P76" i="2"/>
  <c r="L76" i="2"/>
  <c r="L138" i="2"/>
  <c r="CM166" i="2"/>
  <c r="CM104" i="2"/>
  <c r="P105" i="2" l="1"/>
  <c r="P167" i="2"/>
  <c r="P103" i="2"/>
  <c r="P165" i="2"/>
  <c r="AO108" i="2"/>
  <c r="P168" i="2"/>
  <c r="P106" i="2"/>
  <c r="P104" i="2" l="1"/>
  <c r="P166" i="2"/>
  <c r="P108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takakura</author>
  </authors>
  <commentList>
    <comment ref="X6" authorId="0" shapeId="0" xr:uid="{55CCB239-C8AE-44DF-BBB2-52ECC81765E9}">
      <text>
        <r>
          <rPr>
            <sz val="9"/>
            <color indexed="81"/>
            <rFont val="MS P ゴシック"/>
            <family val="3"/>
            <charset val="128"/>
          </rPr>
          <t xml:space="preserve">13桁の数字です。
お間違いのないようにお願いいたします。
</t>
        </r>
      </text>
    </comment>
    <comment ref="D15" authorId="0" shapeId="0" xr:uid="{8DC166F0-4CD6-44B4-99EC-6CA60AA39D3B}">
      <text>
        <r>
          <rPr>
            <sz val="9"/>
            <color indexed="81"/>
            <rFont val="MS P ゴシック"/>
            <family val="3"/>
            <charset val="128"/>
          </rPr>
          <t xml:space="preserve">分かる場合は入力してください。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takakura</author>
  </authors>
  <commentList>
    <comment ref="W4" authorId="0" shapeId="0" xr:uid="{4B347244-7638-40A6-844D-B973DF1E19EE}">
      <text>
        <r>
          <rPr>
            <sz val="9"/>
            <color indexed="81"/>
            <rFont val="MS P ゴシック"/>
            <family val="3"/>
            <charset val="128"/>
          </rPr>
          <t xml:space="preserve">不明の場合は、担当部門へお尋ねください。
</t>
        </r>
      </text>
    </comment>
    <comment ref="X6" authorId="0" shapeId="0" xr:uid="{EBF33016-ADEF-40B7-8377-122DC151B1FF}">
      <text>
        <r>
          <rPr>
            <sz val="9"/>
            <color indexed="81"/>
            <rFont val="MS P ゴシック"/>
            <family val="3"/>
            <charset val="128"/>
          </rPr>
          <t xml:space="preserve">13桁の数字です。
お間違いのないようにお願いいたします。
</t>
        </r>
      </text>
    </comment>
    <comment ref="D14" authorId="0" shapeId="0" xr:uid="{175FF31B-3CAA-4A97-8D71-F4FBC51CD562}">
      <text>
        <r>
          <rPr>
            <sz val="9"/>
            <color indexed="81"/>
            <rFont val="MS P ゴシック"/>
            <family val="3"/>
            <charset val="128"/>
          </rPr>
          <t>分かる場合は入力してください。</t>
        </r>
      </text>
    </comment>
    <comment ref="B15" authorId="0" shapeId="0" xr:uid="{5571E269-64D4-4591-8C35-E1601215B36A}">
      <text>
        <r>
          <rPr>
            <sz val="9"/>
            <color indexed="81"/>
            <rFont val="MS P ゴシック"/>
            <family val="3"/>
            <charset val="128"/>
          </rPr>
          <t>非課税であれば「非課税」、軽減税率の対象であれば「軽減税」を選択</t>
        </r>
      </text>
    </comment>
    <comment ref="I15" authorId="0" shapeId="0" xr:uid="{8E984658-C5B5-41C7-8C00-58609808B7CA}">
      <text>
        <r>
          <rPr>
            <b/>
            <sz val="9"/>
            <color indexed="81"/>
            <rFont val="MS P ゴシック"/>
            <family val="3"/>
            <charset val="128"/>
          </rPr>
          <t>＜工事名＞
＜工事場所＞
＜事業所名＞
など、基本情報を記入してください。</t>
        </r>
      </text>
    </comment>
    <comment ref="Q15" authorId="0" shapeId="0" xr:uid="{D63AF7A6-F181-4F12-B6A4-99B8A1C79E14}">
      <text>
        <r>
          <rPr>
            <b/>
            <sz val="9"/>
            <color indexed="81"/>
            <rFont val="MS P ゴシック"/>
            <family val="3"/>
            <charset val="128"/>
          </rPr>
          <t>＜工事名＞の詳細なデータを入力してください。</t>
        </r>
      </text>
    </comment>
    <comment ref="AE15" authorId="0" shapeId="0" xr:uid="{2504658B-D7DA-47FA-B5F4-21A448F95FA5}">
      <text>
        <r>
          <rPr>
            <sz val="9"/>
            <color indexed="81"/>
            <rFont val="MS P ゴシック"/>
            <family val="3"/>
            <charset val="128"/>
          </rPr>
          <t>必ず、「込」「抜」「非」
のいずれかを選んでください。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takakura</author>
  </authors>
  <commentList>
    <comment ref="P14" authorId="0" shapeId="0" xr:uid="{78D26160-A3F4-40E9-A4DD-FF6B4AB0E04C}">
      <text>
        <r>
          <rPr>
            <b/>
            <sz val="9"/>
            <color indexed="81"/>
            <rFont val="MS P ゴシック"/>
            <family val="3"/>
            <charset val="128"/>
          </rPr>
          <t>error
が表示された場合、
『入力シート』-『消費税』
の入力を確認してください。</t>
        </r>
      </text>
    </comment>
    <comment ref="AO14" authorId="0" shapeId="0" xr:uid="{136E2545-6AC7-4018-B8A0-75CDABC0EFA6}">
      <text>
        <r>
          <rPr>
            <b/>
            <sz val="9"/>
            <color indexed="81"/>
            <rFont val="MS P ゴシック"/>
            <family val="3"/>
            <charset val="128"/>
          </rPr>
          <t>error
が表示された場合、
『入力シート』-『消費税』
の入力を確認してください。</t>
        </r>
      </text>
    </comment>
    <comment ref="BN14" authorId="0" shapeId="0" xr:uid="{8A0A819A-CB0D-4284-B31B-F9458228F56A}">
      <text>
        <r>
          <rPr>
            <b/>
            <sz val="9"/>
            <color indexed="81"/>
            <rFont val="MS P ゴシック"/>
            <family val="3"/>
            <charset val="128"/>
          </rPr>
          <t>error
が表示された場合、
『入力シート』-『消費税』
の入力を確認してください。</t>
        </r>
      </text>
    </comment>
    <comment ref="CM14" authorId="0" shapeId="0" xr:uid="{5F4A5276-FC47-4BAE-A1E5-53FE58607D7C}">
      <text>
        <r>
          <rPr>
            <b/>
            <sz val="9"/>
            <color indexed="81"/>
            <rFont val="MS P ゴシック"/>
            <family val="3"/>
            <charset val="128"/>
          </rPr>
          <t>error
が表示された場合、
『入力シート』-『消費税』
の入力を確認してください。</t>
        </r>
      </text>
    </comment>
    <comment ref="DL14" authorId="0" shapeId="0" xr:uid="{677FBC55-B528-4537-9AFE-9824C230A847}">
      <text>
        <r>
          <rPr>
            <b/>
            <sz val="9"/>
            <color indexed="81"/>
            <rFont val="MS P ゴシック"/>
            <family val="3"/>
            <charset val="128"/>
          </rPr>
          <t>error
が表示された場合、
『入力シート』-『消費税』
の入力を確認してください。</t>
        </r>
      </text>
    </comment>
    <comment ref="EK14" authorId="0" shapeId="0" xr:uid="{54644867-9200-4872-B413-4961EFB6C85E}">
      <text>
        <r>
          <rPr>
            <b/>
            <sz val="9"/>
            <color indexed="81"/>
            <rFont val="MS P ゴシック"/>
            <family val="3"/>
            <charset val="128"/>
          </rPr>
          <t>error
が表示された場合、
『入力シート』-『消費税』
の入力を確認してください。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<sst xmlns="http://schemas.openxmlformats.org/spreadsheetml/2006/main" count="1181" uniqueCount="194">
  <si>
    <t>年</t>
    <rPh sb="0" eb="1">
      <t>ネン</t>
    </rPh>
    <phoneticPr fontId="1"/>
  </si>
  <si>
    <t>業者番号</t>
    <rPh sb="0" eb="4">
      <t>ギョウシャバンゴウ</t>
    </rPh>
    <phoneticPr fontId="1"/>
  </si>
  <si>
    <t>請求日</t>
    <rPh sb="0" eb="3">
      <t>セイキュウビ</t>
    </rPh>
    <phoneticPr fontId="1"/>
  </si>
  <si>
    <t>〒</t>
    <phoneticPr fontId="1"/>
  </si>
  <si>
    <t>住所</t>
    <rPh sb="0" eb="2">
      <t>ジュウショ</t>
    </rPh>
    <phoneticPr fontId="1"/>
  </si>
  <si>
    <t>会社名</t>
    <rPh sb="0" eb="3">
      <t>カイシャメイ</t>
    </rPh>
    <phoneticPr fontId="1"/>
  </si>
  <si>
    <t>代表者</t>
    <rPh sb="0" eb="3">
      <t>ダイヒョウシャ</t>
    </rPh>
    <phoneticPr fontId="1"/>
  </si>
  <si>
    <t>TEL</t>
    <phoneticPr fontId="1"/>
  </si>
  <si>
    <t>FAX</t>
    <phoneticPr fontId="1"/>
  </si>
  <si>
    <t>㊞</t>
    <phoneticPr fontId="1"/>
  </si>
  <si>
    <t>No.</t>
    <phoneticPr fontId="1"/>
  </si>
  <si>
    <t>予算・注文額</t>
    <rPh sb="0" eb="2">
      <t>ヨサン</t>
    </rPh>
    <rPh sb="3" eb="6">
      <t>チュウモンガク</t>
    </rPh>
    <phoneticPr fontId="1"/>
  </si>
  <si>
    <t>予・注</t>
    <rPh sb="0" eb="1">
      <t>ヨ</t>
    </rPh>
    <rPh sb="2" eb="3">
      <t>チュウ</t>
    </rPh>
    <phoneticPr fontId="1"/>
  </si>
  <si>
    <t>有・無</t>
    <rPh sb="0" eb="1">
      <t>ア</t>
    </rPh>
    <rPh sb="2" eb="3">
      <t>ナ</t>
    </rPh>
    <phoneticPr fontId="1"/>
  </si>
  <si>
    <t>今回請求額</t>
    <rPh sb="0" eb="5">
      <t>コンカイセイキュウガク</t>
    </rPh>
    <phoneticPr fontId="1"/>
  </si>
  <si>
    <t>注文残高</t>
    <rPh sb="0" eb="4">
      <t>チュウモンザンダカ</t>
    </rPh>
    <phoneticPr fontId="1"/>
  </si>
  <si>
    <t>当社査定額</t>
    <rPh sb="0" eb="2">
      <t>トウシャ</t>
    </rPh>
    <rPh sb="2" eb="4">
      <t>サテイ</t>
    </rPh>
    <rPh sb="4" eb="5">
      <t>ガク</t>
    </rPh>
    <phoneticPr fontId="1"/>
  </si>
  <si>
    <t>消費税</t>
    <rPh sb="0" eb="3">
      <t>ショウヒゼイ</t>
    </rPh>
    <phoneticPr fontId="1"/>
  </si>
  <si>
    <t>相殺</t>
    <rPh sb="0" eb="2">
      <t>ソウサイ</t>
    </rPh>
    <phoneticPr fontId="1"/>
  </si>
  <si>
    <t>当社支払額</t>
    <rPh sb="0" eb="5">
      <t>トウシャシハライガク</t>
    </rPh>
    <phoneticPr fontId="1"/>
  </si>
  <si>
    <t>金額</t>
    <rPh sb="0" eb="2">
      <t>キンガク</t>
    </rPh>
    <phoneticPr fontId="1"/>
  </si>
  <si>
    <t>相殺元</t>
    <rPh sb="0" eb="3">
      <t>ソウサイモト</t>
    </rPh>
    <phoneticPr fontId="1"/>
  </si>
  <si>
    <t>相殺
①</t>
    <rPh sb="0" eb="2">
      <t>ソウサイ</t>
    </rPh>
    <phoneticPr fontId="1"/>
  </si>
  <si>
    <t>相殺
②</t>
    <rPh sb="0" eb="2">
      <t>ソウサイ</t>
    </rPh>
    <phoneticPr fontId="1"/>
  </si>
  <si>
    <t>相殺
③</t>
    <rPh sb="0" eb="2">
      <t>ソウサイ</t>
    </rPh>
    <phoneticPr fontId="1"/>
  </si>
  <si>
    <t>相殺
④</t>
    <rPh sb="0" eb="2">
      <t>ソウサイ</t>
    </rPh>
    <phoneticPr fontId="1"/>
  </si>
  <si>
    <t>相殺合計</t>
    <rPh sb="0" eb="2">
      <t>ソウサイ</t>
    </rPh>
    <rPh sb="2" eb="4">
      <t>ゴウケイ</t>
    </rPh>
    <phoneticPr fontId="1"/>
  </si>
  <si>
    <t>支店</t>
    <rPh sb="0" eb="2">
      <t>シテン</t>
    </rPh>
    <phoneticPr fontId="1"/>
  </si>
  <si>
    <t>振込先
名義</t>
    <rPh sb="0" eb="3">
      <t>フリコミサキ</t>
    </rPh>
    <rPh sb="4" eb="6">
      <t>メイギ</t>
    </rPh>
    <phoneticPr fontId="1"/>
  </si>
  <si>
    <t>工事番号</t>
    <rPh sb="0" eb="4">
      <t>コウジバンゴウ</t>
    </rPh>
    <phoneticPr fontId="1"/>
  </si>
  <si>
    <t>工事名または工事場所</t>
    <rPh sb="0" eb="3">
      <t>コウジメイ</t>
    </rPh>
    <rPh sb="6" eb="10">
      <t>コウジバショ</t>
    </rPh>
    <phoneticPr fontId="1"/>
  </si>
  <si>
    <t>カタカナ</t>
    <phoneticPr fontId="1"/>
  </si>
  <si>
    <t>担当</t>
    <rPh sb="0" eb="2">
      <t>タントウ</t>
    </rPh>
    <phoneticPr fontId="1"/>
  </si>
  <si>
    <t>部長</t>
    <rPh sb="0" eb="2">
      <t>ブチョウ</t>
    </rPh>
    <phoneticPr fontId="1"/>
  </si>
  <si>
    <t>入力</t>
    <rPh sb="0" eb="2">
      <t>ニュウリョク</t>
    </rPh>
    <phoneticPr fontId="1"/>
  </si>
  <si>
    <t>昭和工業株式会社　御中</t>
    <rPh sb="0" eb="4">
      <t>ショウワコウギョウ</t>
    </rPh>
    <rPh sb="4" eb="8">
      <t>カブシキガイシャ</t>
    </rPh>
    <rPh sb="9" eb="11">
      <t>オンチュウ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</si>
  <si>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</si>
  <si>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</si>
  <si>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相殺
⑤</t>
    <rPh sb="0" eb="2">
      <t>ソウサイ</t>
    </rPh>
    <phoneticPr fontId="1"/>
  </si>
  <si>
    <t>登録番号</t>
    <rPh sb="0" eb="2">
      <t>トウロク</t>
    </rPh>
    <rPh sb="2" eb="4">
      <t>バンゴウ</t>
    </rPh>
    <phoneticPr fontId="1"/>
  </si>
  <si>
    <t>T</t>
    <phoneticPr fontId="1"/>
  </si>
  <si>
    <t>※ 軽減税率対象</t>
    <rPh sb="2" eb="6">
      <t>ケイゲンゼイリツ</t>
    </rPh>
    <rPh sb="6" eb="8">
      <t>タイショウ</t>
    </rPh>
    <phoneticPr fontId="1"/>
  </si>
  <si>
    <t>業者番号</t>
    <rPh sb="0" eb="4">
      <t>ギョウシャバンゴウ</t>
    </rPh>
    <phoneticPr fontId="1"/>
  </si>
  <si>
    <t>登録番号</t>
    <rPh sb="0" eb="4">
      <t>トウロクバンゴウ</t>
    </rPh>
    <phoneticPr fontId="1"/>
  </si>
  <si>
    <t>郵便番号</t>
    <rPh sb="0" eb="4">
      <t>ユウビンバンゴウ</t>
    </rPh>
    <phoneticPr fontId="1"/>
  </si>
  <si>
    <t>住所</t>
    <rPh sb="0" eb="2">
      <t>ジュウショ</t>
    </rPh>
    <phoneticPr fontId="1"/>
  </si>
  <si>
    <t>会社名</t>
    <rPh sb="0" eb="3">
      <t>カイシャメイ</t>
    </rPh>
    <phoneticPr fontId="1"/>
  </si>
  <si>
    <t>電話番号</t>
    <rPh sb="0" eb="2">
      <t>デンワ</t>
    </rPh>
    <rPh sb="2" eb="4">
      <t>バンゴウ</t>
    </rPh>
    <phoneticPr fontId="1"/>
  </si>
  <si>
    <t>FAX番号</t>
    <rPh sb="3" eb="5">
      <t>バンゴウ</t>
    </rPh>
    <phoneticPr fontId="1"/>
  </si>
  <si>
    <t>代表役職</t>
    <rPh sb="0" eb="2">
      <t>ダイヒョウ</t>
    </rPh>
    <rPh sb="2" eb="4">
      <t>ヤクショク</t>
    </rPh>
    <phoneticPr fontId="1"/>
  </si>
  <si>
    <t>代表氏名</t>
    <rPh sb="0" eb="4">
      <t>ダイヒョウシメイ</t>
    </rPh>
    <phoneticPr fontId="1"/>
  </si>
  <si>
    <t>インボイス登録番号</t>
    <rPh sb="5" eb="7">
      <t>トウロク</t>
    </rPh>
    <rPh sb="7" eb="9">
      <t>バンゴウ</t>
    </rPh>
    <phoneticPr fontId="1"/>
  </si>
  <si>
    <t>昭和工業業者番号</t>
    <rPh sb="0" eb="4">
      <t>ショウワコウギョウ</t>
    </rPh>
    <rPh sb="4" eb="8">
      <t>ギョウシャバンゴウ</t>
    </rPh>
    <phoneticPr fontId="1"/>
  </si>
  <si>
    <t>＜請求内容＞</t>
    <rPh sb="1" eb="3">
      <t>セイキュウ</t>
    </rPh>
    <rPh sb="3" eb="5">
      <t>ナイヨウ</t>
    </rPh>
    <phoneticPr fontId="1"/>
  </si>
  <si>
    <t>＜企業登録＞</t>
    <rPh sb="1" eb="5">
      <t>キギョウトウロク</t>
    </rPh>
    <phoneticPr fontId="1"/>
  </si>
  <si>
    <t>請求月</t>
    <rPh sb="0" eb="3">
      <t>セイキュウツキ</t>
    </rPh>
    <phoneticPr fontId="1"/>
  </si>
  <si>
    <t>請求日</t>
    <rPh sb="0" eb="2">
      <t>セイキュウ</t>
    </rPh>
    <rPh sb="2" eb="3">
      <t>ビ</t>
    </rPh>
    <phoneticPr fontId="1"/>
  </si>
  <si>
    <t>工事番号</t>
    <rPh sb="0" eb="4">
      <t>コウジバンゴウ</t>
    </rPh>
    <phoneticPr fontId="1"/>
  </si>
  <si>
    <t>工事名</t>
    <rPh sb="0" eb="3">
      <t>コウジメイ</t>
    </rPh>
    <phoneticPr fontId="1"/>
  </si>
  <si>
    <t>注文残高</t>
    <rPh sb="0" eb="2">
      <t>チュウモン</t>
    </rPh>
    <rPh sb="2" eb="4">
      <t>ザンダカ</t>
    </rPh>
    <phoneticPr fontId="1"/>
  </si>
  <si>
    <t>-</t>
    <phoneticPr fontId="1"/>
  </si>
  <si>
    <t>注文額</t>
    <rPh sb="0" eb="3">
      <t>チュウモンガク</t>
    </rPh>
    <phoneticPr fontId="1"/>
  </si>
  <si>
    <t>請求年月日</t>
    <rPh sb="0" eb="5">
      <t>セイキュウネンガッピ</t>
    </rPh>
    <phoneticPr fontId="1"/>
  </si>
  <si>
    <t>＜工事＞</t>
    <rPh sb="1" eb="3">
      <t>コウジ</t>
    </rPh>
    <phoneticPr fontId="1"/>
  </si>
  <si>
    <t>番号</t>
    <rPh sb="0" eb="2">
      <t>バンゴウ</t>
    </rPh>
    <phoneticPr fontId="1"/>
  </si>
  <si>
    <t>枝番</t>
    <rPh sb="0" eb="2">
      <t>エダバン</t>
    </rPh>
    <phoneticPr fontId="1"/>
  </si>
  <si>
    <t>件名</t>
    <rPh sb="0" eb="2">
      <t>ケンメイ</t>
    </rPh>
    <phoneticPr fontId="1"/>
  </si>
  <si>
    <t>請求額</t>
    <rPh sb="0" eb="3">
      <t>セイキュウガク</t>
    </rPh>
    <phoneticPr fontId="1"/>
  </si>
  <si>
    <t>支払済</t>
    <rPh sb="0" eb="3">
      <t>シハライズ</t>
    </rPh>
    <phoneticPr fontId="1"/>
  </si>
  <si>
    <t>注文残</t>
    <rPh sb="0" eb="2">
      <t>チュウモン</t>
    </rPh>
    <rPh sb="2" eb="3">
      <t>ザン</t>
    </rPh>
    <phoneticPr fontId="1"/>
  </si>
  <si>
    <t>軽減有無</t>
    <rPh sb="0" eb="2">
      <t>ケイゲン</t>
    </rPh>
    <rPh sb="2" eb="4">
      <t>ウム</t>
    </rPh>
    <phoneticPr fontId="1"/>
  </si>
  <si>
    <t>注文書有無</t>
    <rPh sb="0" eb="3">
      <t>チュウモンショ</t>
    </rPh>
    <rPh sb="3" eb="5">
      <t>ウム</t>
    </rPh>
    <phoneticPr fontId="1"/>
  </si>
  <si>
    <t>請求額（税計算）</t>
    <rPh sb="0" eb="3">
      <t>セイキュウガク</t>
    </rPh>
    <rPh sb="4" eb="5">
      <t>ゼイ</t>
    </rPh>
    <rPh sb="5" eb="7">
      <t>ケイサン</t>
    </rPh>
    <phoneticPr fontId="1"/>
  </si>
  <si>
    <t>注文額（税計算）</t>
    <rPh sb="0" eb="3">
      <t>チュウモンガク</t>
    </rPh>
    <phoneticPr fontId="1"/>
  </si>
  <si>
    <t>支払済（税計算）</t>
    <rPh sb="0" eb="3">
      <t>シハライズ</t>
    </rPh>
    <phoneticPr fontId="1"/>
  </si>
  <si>
    <t>注文残（税計算）</t>
    <rPh sb="0" eb="2">
      <t>チュウモン</t>
    </rPh>
    <rPh sb="2" eb="3">
      <t>ザン</t>
    </rPh>
    <phoneticPr fontId="1"/>
  </si>
  <si>
    <t>10%合計</t>
    <rPh sb="3" eb="5">
      <t>ゴウケイ</t>
    </rPh>
    <phoneticPr fontId="1"/>
  </si>
  <si>
    <t>8%合計</t>
    <rPh sb="2" eb="4">
      <t>ゴウケイ</t>
    </rPh>
    <phoneticPr fontId="1"/>
  </si>
  <si>
    <t>予算・注文書
有・無</t>
    <rPh sb="0" eb="2">
      <t>ヨサン</t>
    </rPh>
    <rPh sb="3" eb="6">
      <t>チュウモンショ</t>
    </rPh>
    <rPh sb="7" eb="8">
      <t>アリ</t>
    </rPh>
    <rPh sb="9" eb="10">
      <t>ム</t>
    </rPh>
    <phoneticPr fontId="1"/>
  </si>
  <si>
    <t>予算書・注文書</t>
    <rPh sb="0" eb="3">
      <t>ヨサンショ</t>
    </rPh>
    <rPh sb="4" eb="7">
      <t>チュウモンショ</t>
    </rPh>
    <phoneticPr fontId="1"/>
  </si>
  <si>
    <t>支払消費税額</t>
    <rPh sb="0" eb="2">
      <t>シハライ</t>
    </rPh>
    <rPh sb="2" eb="5">
      <t>ショウヒゼイ</t>
    </rPh>
    <rPh sb="5" eb="6">
      <t>ガク</t>
    </rPh>
    <phoneticPr fontId="1"/>
  </si>
  <si>
    <t>(この請求書は3部1組で作成し、控えを除いた2部を昭和工業㈱までご提出ください）</t>
    <rPh sb="3" eb="6">
      <t>セイキュウショ</t>
    </rPh>
    <rPh sb="8" eb="9">
      <t>ブ</t>
    </rPh>
    <rPh sb="10" eb="11">
      <t>クミ</t>
    </rPh>
    <rPh sb="12" eb="14">
      <t>サクセイ</t>
    </rPh>
    <rPh sb="16" eb="17">
      <t>ヒカ</t>
    </rPh>
    <rPh sb="19" eb="20">
      <t>ノゾ</t>
    </rPh>
    <rPh sb="23" eb="24">
      <t>ブ</t>
    </rPh>
    <rPh sb="25" eb="29">
      <t>ショウワコウギョウ</t>
    </rPh>
    <rPh sb="33" eb="35">
      <t>テイシュツ</t>
    </rPh>
    <phoneticPr fontId="1"/>
  </si>
  <si>
    <t>金融機関コード</t>
    <rPh sb="0" eb="4">
      <t>キンユウキカン</t>
    </rPh>
    <phoneticPr fontId="1"/>
  </si>
  <si>
    <t>カナ</t>
    <phoneticPr fontId="1"/>
  </si>
  <si>
    <t>漢字</t>
    <rPh sb="0" eb="2">
      <t>カンジ</t>
    </rPh>
    <phoneticPr fontId="1"/>
  </si>
  <si>
    <t>銀行名</t>
    <rPh sb="0" eb="3">
      <t>ギンコウメイ</t>
    </rPh>
    <phoneticPr fontId="1"/>
  </si>
  <si>
    <t>支店名</t>
    <rPh sb="0" eb="3">
      <t>シテンメイ</t>
    </rPh>
    <phoneticPr fontId="1"/>
  </si>
  <si>
    <t>支店コード</t>
    <rPh sb="0" eb="2">
      <t>シテン</t>
    </rPh>
    <phoneticPr fontId="1"/>
  </si>
  <si>
    <t>預金種別</t>
    <rPh sb="0" eb="4">
      <t>ヨキンシュベツ</t>
    </rPh>
    <phoneticPr fontId="1"/>
  </si>
  <si>
    <t>口座番号</t>
    <rPh sb="0" eb="4">
      <t>コウザバンゴウ</t>
    </rPh>
    <phoneticPr fontId="1"/>
  </si>
  <si>
    <t>振込名義</t>
    <rPh sb="0" eb="2">
      <t>フリコミ</t>
    </rPh>
    <rPh sb="2" eb="4">
      <t>メイギ</t>
    </rPh>
    <phoneticPr fontId="1"/>
  </si>
  <si>
    <t>ｙｙｙｙ/ｍｍ/ｄｄ　形式で入力してください。</t>
    <rPh sb="11" eb="13">
      <t>ケイシキ</t>
    </rPh>
    <rPh sb="14" eb="16">
      <t>ニュウリョク</t>
    </rPh>
    <phoneticPr fontId="1"/>
  </si>
  <si>
    <t>←</t>
    <phoneticPr fontId="1"/>
  </si>
  <si>
    <t>金融コード</t>
    <rPh sb="0" eb="2">
      <t>キンユウ</t>
    </rPh>
    <phoneticPr fontId="1"/>
  </si>
  <si>
    <t>支払消費税</t>
    <rPh sb="0" eb="2">
      <t>シハライ</t>
    </rPh>
    <rPh sb="2" eb="5">
      <t>ショウヒゼイ</t>
    </rPh>
    <phoneticPr fontId="1"/>
  </si>
  <si>
    <t>支払済 消費税</t>
    <rPh sb="0" eb="2">
      <t>シハライ</t>
    </rPh>
    <rPh sb="2" eb="3">
      <t>ズ</t>
    </rPh>
    <rPh sb="4" eb="7">
      <t>ショウヒゼイ</t>
    </rPh>
    <phoneticPr fontId="1"/>
  </si>
  <si>
    <t>注文残 消費税</t>
    <rPh sb="0" eb="3">
      <t>チュウモンザン</t>
    </rPh>
    <rPh sb="4" eb="6">
      <t>ショウヒ</t>
    </rPh>
    <phoneticPr fontId="1"/>
  </si>
  <si>
    <t>※ 未登録の場合は、未登録に変更</t>
    <rPh sb="2" eb="5">
      <t>ミトウロク</t>
    </rPh>
    <rPh sb="6" eb="8">
      <t>バアイ</t>
    </rPh>
    <rPh sb="10" eb="13">
      <t>ミトウロク</t>
    </rPh>
    <rPh sb="14" eb="16">
      <t>ヘンコウ</t>
    </rPh>
    <phoneticPr fontId="1"/>
  </si>
  <si>
    <t>登録</t>
  </si>
  <si>
    <r>
      <t>月分　</t>
    </r>
    <r>
      <rPr>
        <sz val="18"/>
        <color theme="1"/>
        <rFont val="ＭＳ Ｐ明朝"/>
        <family val="1"/>
        <charset val="128"/>
      </rPr>
      <t>請求書（控）</t>
    </r>
    <rPh sb="0" eb="2">
      <t>ガツブン</t>
    </rPh>
    <rPh sb="3" eb="6">
      <t>セイキュウショ</t>
    </rPh>
    <rPh sb="7" eb="8">
      <t>ヒカ</t>
    </rPh>
    <phoneticPr fontId="1"/>
  </si>
  <si>
    <r>
      <t>月分　</t>
    </r>
    <r>
      <rPr>
        <sz val="18"/>
        <color theme="1"/>
        <rFont val="ＭＳ Ｐ明朝"/>
        <family val="1"/>
        <charset val="128"/>
      </rPr>
      <t>請求書（副）</t>
    </r>
    <rPh sb="0" eb="2">
      <t>ガツブン</t>
    </rPh>
    <rPh sb="3" eb="6">
      <t>セイキュウショ</t>
    </rPh>
    <rPh sb="7" eb="8">
      <t>フク</t>
    </rPh>
    <phoneticPr fontId="1"/>
  </si>
  <si>
    <r>
      <t>月分　</t>
    </r>
    <r>
      <rPr>
        <sz val="18"/>
        <color theme="1"/>
        <rFont val="ＭＳ Ｐ明朝"/>
        <family val="1"/>
        <charset val="128"/>
      </rPr>
      <t>請求書（正）</t>
    </r>
    <rPh sb="0" eb="2">
      <t>ガツブン</t>
    </rPh>
    <rPh sb="3" eb="6">
      <t>セイキュウショ</t>
    </rPh>
    <rPh sb="7" eb="8">
      <t>セイ</t>
    </rPh>
    <phoneticPr fontId="1"/>
  </si>
  <si>
    <t>350-0824</t>
    <phoneticPr fontId="1"/>
  </si>
  <si>
    <t>埼玉県川越市石原町2-58-16</t>
    <rPh sb="0" eb="3">
      <t>サイタマケン</t>
    </rPh>
    <rPh sb="3" eb="6">
      <t>カワゴエシ</t>
    </rPh>
    <rPh sb="6" eb="9">
      <t>イシワラマチ</t>
    </rPh>
    <phoneticPr fontId="1"/>
  </si>
  <si>
    <t>昭和工業 株式会社</t>
    <rPh sb="0" eb="4">
      <t>ショウワコウギョウ</t>
    </rPh>
    <rPh sb="5" eb="9">
      <t>カブシキガイシャ</t>
    </rPh>
    <phoneticPr fontId="1"/>
  </si>
  <si>
    <t>代表取締役</t>
    <rPh sb="0" eb="5">
      <t>ダイヒョウトリシマリヤク</t>
    </rPh>
    <phoneticPr fontId="1"/>
  </si>
  <si>
    <t>石井 成人</t>
    <rPh sb="0" eb="2">
      <t>イシイ</t>
    </rPh>
    <rPh sb="3" eb="5">
      <t>シゲト</t>
    </rPh>
    <phoneticPr fontId="1"/>
  </si>
  <si>
    <t>049-224-6149</t>
    <phoneticPr fontId="1"/>
  </si>
  <si>
    <t>049-224-6660</t>
    <phoneticPr fontId="1"/>
  </si>
  <si>
    <t>12345678</t>
    <phoneticPr fontId="1"/>
  </si>
  <si>
    <t>1234567890123</t>
    <phoneticPr fontId="1"/>
  </si>
  <si>
    <t>サイタマリソナギンコウ</t>
    <phoneticPr fontId="1"/>
  </si>
  <si>
    <t>埼玉りそな銀行</t>
    <rPh sb="0" eb="2">
      <t>サイタマ</t>
    </rPh>
    <rPh sb="5" eb="7">
      <t>ギンコウ</t>
    </rPh>
    <phoneticPr fontId="1"/>
  </si>
  <si>
    <t>ホンカワゴエシテン</t>
    <phoneticPr fontId="1"/>
  </si>
  <si>
    <t>本川越支店</t>
    <rPh sb="0" eb="5">
      <t>ホンカワゴエシテン</t>
    </rPh>
    <phoneticPr fontId="1"/>
  </si>
  <si>
    <t>0017</t>
    <phoneticPr fontId="1"/>
  </si>
  <si>
    <t>386</t>
    <phoneticPr fontId="1"/>
  </si>
  <si>
    <t>当座</t>
  </si>
  <si>
    <t>1234567</t>
    <phoneticPr fontId="1"/>
  </si>
  <si>
    <t>ショウワコウギョウ（カ</t>
    <phoneticPr fontId="1"/>
  </si>
  <si>
    <t>昭和工業㈱</t>
    <rPh sb="0" eb="4">
      <t>ショウワコウギョウ</t>
    </rPh>
    <phoneticPr fontId="1"/>
  </si>
  <si>
    <t>00</t>
    <phoneticPr fontId="1"/>
  </si>
  <si>
    <t>昭和工業　ガス工事</t>
    <rPh sb="0" eb="4">
      <t>ショウワコウギョウ</t>
    </rPh>
    <rPh sb="7" eb="9">
      <t>コウジ</t>
    </rPh>
    <phoneticPr fontId="1"/>
  </si>
  <si>
    <t>埼玉県川越市付近</t>
    <rPh sb="0" eb="3">
      <t>サイタマケン</t>
    </rPh>
    <rPh sb="3" eb="6">
      <t>カワゴエシ</t>
    </rPh>
    <rPh sb="6" eb="8">
      <t>フキン</t>
    </rPh>
    <phoneticPr fontId="1"/>
  </si>
  <si>
    <t>込</t>
  </si>
  <si>
    <t>有</t>
  </si>
  <si>
    <t>注文書</t>
  </si>
  <si>
    <t>※赤文字の部分を入力してください</t>
    <rPh sb="1" eb="4">
      <t>アカモジ</t>
    </rPh>
    <rPh sb="5" eb="7">
      <t>ブブン</t>
    </rPh>
    <rPh sb="8" eb="10">
      <t>ニュウリョク</t>
    </rPh>
    <phoneticPr fontId="1"/>
  </si>
  <si>
    <t>Ver.1</t>
    <phoneticPr fontId="1"/>
  </si>
  <si>
    <t>高倉元明</t>
    <rPh sb="0" eb="4">
      <t>タカクラモトアキ</t>
    </rPh>
    <phoneticPr fontId="1"/>
  </si>
  <si>
    <t>更新日</t>
    <rPh sb="0" eb="3">
      <t>コウシンビ</t>
    </rPh>
    <phoneticPr fontId="1"/>
  </si>
  <si>
    <t>Ver</t>
    <phoneticPr fontId="1"/>
  </si>
  <si>
    <t>処理者</t>
    <rPh sb="0" eb="3">
      <t>ショリシャ</t>
    </rPh>
    <phoneticPr fontId="1"/>
  </si>
  <si>
    <t>メモ</t>
    <phoneticPr fontId="1"/>
  </si>
  <si>
    <t>新規作成</t>
    <rPh sb="0" eb="4">
      <t>シンキサクセイ</t>
    </rPh>
    <phoneticPr fontId="1"/>
  </si>
  <si>
    <t>Ver.2</t>
    <phoneticPr fontId="1"/>
  </si>
  <si>
    <t>税抜インボイスの数式変更</t>
    <rPh sb="0" eb="2">
      <t>ゼイヌ</t>
    </rPh>
    <rPh sb="8" eb="10">
      <t>スウシキ</t>
    </rPh>
    <rPh sb="10" eb="12">
      <t>ヘンコウ</t>
    </rPh>
    <phoneticPr fontId="1"/>
  </si>
  <si>
    <t>印刷の案内の追加</t>
    <rPh sb="0" eb="2">
      <t>インサツ</t>
    </rPh>
    <rPh sb="3" eb="5">
      <t>アンナイ</t>
    </rPh>
    <rPh sb="6" eb="8">
      <t>ツイカ</t>
    </rPh>
    <phoneticPr fontId="1"/>
  </si>
  <si>
    <r>
      <t xml:space="preserve">工事名
</t>
    </r>
    <r>
      <rPr>
        <sz val="9"/>
        <color rgb="FFFF0000"/>
        <rFont val="ＭＳ Ｐ明朝"/>
        <family val="1"/>
        <charset val="128"/>
      </rPr>
      <t>※必須</t>
    </r>
    <rPh sb="0" eb="3">
      <t>コウジメイ</t>
    </rPh>
    <rPh sb="5" eb="7">
      <t>ヒッス</t>
    </rPh>
    <phoneticPr fontId="1"/>
  </si>
  <si>
    <r>
      <t xml:space="preserve">今回請求額
</t>
    </r>
    <r>
      <rPr>
        <sz val="9"/>
        <color rgb="FFFF0000"/>
        <rFont val="ＭＳ Ｐ明朝"/>
        <family val="1"/>
        <charset val="128"/>
      </rPr>
      <t>※必須</t>
    </r>
    <rPh sb="0" eb="5">
      <t>コンカイセイキュウガク</t>
    </rPh>
    <phoneticPr fontId="1"/>
  </si>
  <si>
    <r>
      <t xml:space="preserve">消費税
</t>
    </r>
    <r>
      <rPr>
        <sz val="8"/>
        <color rgb="FFFF0000"/>
        <rFont val="ＭＳ Ｐ明朝"/>
        <family val="1"/>
        <charset val="128"/>
      </rPr>
      <t>※必須</t>
    </r>
    <rPh sb="0" eb="3">
      <t>ショウヒゼイ</t>
    </rPh>
    <phoneticPr fontId="1"/>
  </si>
  <si>
    <t>Ver.3</t>
    <phoneticPr fontId="1"/>
  </si>
  <si>
    <t>指定請求書 4行目より数式変更</t>
    <rPh sb="0" eb="5">
      <t>シテイセイキュウショ</t>
    </rPh>
    <rPh sb="7" eb="9">
      <t>ギョウメ</t>
    </rPh>
    <rPh sb="11" eb="13">
      <t>スウシキ</t>
    </rPh>
    <rPh sb="13" eb="15">
      <t>ヘンコウ</t>
    </rPh>
    <phoneticPr fontId="1"/>
  </si>
  <si>
    <t>指定請求書 「-」の削除</t>
    <rPh sb="0" eb="5">
      <t>シテイセイキュウショ</t>
    </rPh>
    <rPh sb="10" eb="12">
      <t>サクジョ</t>
    </rPh>
    <phoneticPr fontId="1"/>
  </si>
  <si>
    <t>1ページ目、ここまで</t>
    <rPh sb="4" eb="5">
      <t>メ</t>
    </rPh>
    <phoneticPr fontId="1"/>
  </si>
  <si>
    <t>2ページ目、ここまで</t>
    <rPh sb="4" eb="5">
      <t>メ</t>
    </rPh>
    <phoneticPr fontId="1"/>
  </si>
  <si>
    <t>3ページ目、ここまで</t>
    <rPh sb="4" eb="5">
      <t>メ</t>
    </rPh>
    <phoneticPr fontId="1"/>
  </si>
  <si>
    <t>4ページ目、ここまで</t>
    <rPh sb="4" eb="5">
      <t>メ</t>
    </rPh>
    <phoneticPr fontId="1"/>
  </si>
  <si>
    <t>5ページ目、ここまで</t>
    <rPh sb="4" eb="5">
      <t>メ</t>
    </rPh>
    <phoneticPr fontId="1"/>
  </si>
  <si>
    <t>6ページ目、ここまで</t>
    <rPh sb="4" eb="5">
      <t>メ</t>
    </rPh>
    <phoneticPr fontId="1"/>
  </si>
  <si>
    <t>ページ番号検索</t>
    <rPh sb="3" eb="5">
      <t>バンゴウ</t>
    </rPh>
    <rPh sb="5" eb="7">
      <t>ケンサク</t>
    </rPh>
    <phoneticPr fontId="1"/>
  </si>
  <si>
    <t>Ver.4</t>
    <phoneticPr fontId="1"/>
  </si>
  <si>
    <t>複数枚数に対応</t>
    <rPh sb="0" eb="2">
      <t>フクスウ</t>
    </rPh>
    <rPh sb="2" eb="4">
      <t>マイスウ</t>
    </rPh>
    <rPh sb="5" eb="7">
      <t>タイオウ</t>
    </rPh>
    <phoneticPr fontId="1"/>
  </si>
  <si>
    <t>Ver.5</t>
  </si>
  <si>
    <t>会社押印欄　変更</t>
    <rPh sb="0" eb="2">
      <t>カイシャ</t>
    </rPh>
    <rPh sb="2" eb="5">
      <t>オウインラン</t>
    </rPh>
    <rPh sb="6" eb="8">
      <t>ヘンコウ</t>
    </rPh>
    <phoneticPr fontId="1"/>
  </si>
  <si>
    <t>飯島社長就任（2023.7/20）のため</t>
    <rPh sb="0" eb="2">
      <t>イイジマ</t>
    </rPh>
    <rPh sb="2" eb="4">
      <t>シャチョウ</t>
    </rPh>
    <rPh sb="4" eb="6">
      <t>シュウニン</t>
    </rPh>
    <phoneticPr fontId="1"/>
  </si>
  <si>
    <t>インボイス登録者判定</t>
    <rPh sb="5" eb="8">
      <t>トウロクシャ</t>
    </rPh>
    <rPh sb="8" eb="10">
      <t>ハンテイ</t>
    </rPh>
    <phoneticPr fontId="1"/>
  </si>
  <si>
    <t>Ver.6</t>
    <phoneticPr fontId="1"/>
  </si>
  <si>
    <t>インボイス未登録者 対応</t>
    <rPh sb="5" eb="9">
      <t>ミトウロクシャ</t>
    </rPh>
    <rPh sb="10" eb="12">
      <t>タイオウ</t>
    </rPh>
    <phoneticPr fontId="1"/>
  </si>
  <si>
    <t>請求書の消費税表記の削除</t>
    <rPh sb="0" eb="3">
      <t>セイキュウショ</t>
    </rPh>
    <rPh sb="4" eb="9">
      <t>ショウヒゼイヒョウキ</t>
    </rPh>
    <rPh sb="10" eb="12">
      <t>サクジョ</t>
    </rPh>
    <phoneticPr fontId="1"/>
  </si>
  <si>
    <t>携帯電話</t>
    <rPh sb="0" eb="4">
      <t>ケイタイデンワ</t>
    </rPh>
    <phoneticPr fontId="1"/>
  </si>
  <si>
    <t>※必要な場合にご記入下さい</t>
    <rPh sb="1" eb="3">
      <t>ヒツヨウ</t>
    </rPh>
    <rPh sb="4" eb="6">
      <t>バアイ</t>
    </rPh>
    <rPh sb="8" eb="10">
      <t>キニュウ</t>
    </rPh>
    <rPh sb="10" eb="11">
      <t>クダ</t>
    </rPh>
    <phoneticPr fontId="1"/>
  </si>
  <si>
    <t>090-1234-5678</t>
    <phoneticPr fontId="1"/>
  </si>
  <si>
    <t>携帯電話欄 追加</t>
    <rPh sb="0" eb="4">
      <t>ケイタイデンワ</t>
    </rPh>
    <rPh sb="4" eb="5">
      <t>ラン</t>
    </rPh>
    <rPh sb="6" eb="8">
      <t>ツイカ</t>
    </rPh>
    <phoneticPr fontId="1"/>
  </si>
  <si>
    <t>Ver.7</t>
    <phoneticPr fontId="1"/>
  </si>
  <si>
    <t>社長欄→担当役員欄へ</t>
    <rPh sb="0" eb="2">
      <t>シャチョウ</t>
    </rPh>
    <rPh sb="2" eb="3">
      <t>ラン</t>
    </rPh>
    <rPh sb="4" eb="8">
      <t>タントウヤクイン</t>
    </rPh>
    <rPh sb="8" eb="9">
      <t>ラン</t>
    </rPh>
    <phoneticPr fontId="1"/>
  </si>
  <si>
    <t>消費税差分</t>
    <rPh sb="0" eb="3">
      <t>ショウヒゼイ</t>
    </rPh>
    <rPh sb="3" eb="5">
      <t>サブン</t>
    </rPh>
    <phoneticPr fontId="1"/>
  </si>
  <si>
    <t>※ 消費税の誤差が発生する場合は、工事件名を「消費税差分」と入力して、誤差金額を入力してください。</t>
    <rPh sb="2" eb="5">
      <t>ショウヒゼイ</t>
    </rPh>
    <rPh sb="6" eb="8">
      <t>ゴサ</t>
    </rPh>
    <rPh sb="9" eb="11">
      <t>ハッセイ</t>
    </rPh>
    <rPh sb="13" eb="15">
      <t>バアイ</t>
    </rPh>
    <rPh sb="17" eb="21">
      <t>コウジケンメイ</t>
    </rPh>
    <rPh sb="23" eb="26">
      <t>ショウヒゼイ</t>
    </rPh>
    <rPh sb="26" eb="28">
      <t>サブン</t>
    </rPh>
    <rPh sb="30" eb="32">
      <t>ニュウリョク</t>
    </rPh>
    <rPh sb="35" eb="37">
      <t>ゴサ</t>
    </rPh>
    <rPh sb="37" eb="39">
      <t>キンガク</t>
    </rPh>
    <rPh sb="40" eb="42">
      <t>ニュウリョク</t>
    </rPh>
    <phoneticPr fontId="1"/>
  </si>
  <si>
    <t>消費税差分　を作成</t>
    <rPh sb="0" eb="5">
      <t>ショウヒゼイサブン</t>
    </rPh>
    <rPh sb="7" eb="9">
      <t>サクセイ</t>
    </rPh>
    <phoneticPr fontId="1"/>
  </si>
  <si>
    <t>* 消費税差分</t>
    <rPh sb="2" eb="7">
      <t>ショウヒゼイサブン</t>
    </rPh>
    <phoneticPr fontId="1"/>
  </si>
  <si>
    <t>Ver.7.2</t>
    <phoneticPr fontId="1"/>
  </si>
  <si>
    <t>印刷シート 3枚目が合計にならない不具合を修正</t>
    <rPh sb="0" eb="2">
      <t>インサツ</t>
    </rPh>
    <rPh sb="7" eb="9">
      <t>マイメ</t>
    </rPh>
    <rPh sb="10" eb="12">
      <t>ゴウケイ</t>
    </rPh>
    <rPh sb="17" eb="20">
      <t>フグアイ</t>
    </rPh>
    <rPh sb="21" eb="23">
      <t>シュウセイ</t>
    </rPh>
    <phoneticPr fontId="1"/>
  </si>
  <si>
    <t>Ver.8</t>
    <phoneticPr fontId="1"/>
  </si>
  <si>
    <t>押印欄　変更</t>
    <rPh sb="0" eb="3">
      <t>オウインラン</t>
    </rPh>
    <rPh sb="4" eb="6">
      <t>ヘンコウ</t>
    </rPh>
    <phoneticPr fontId="1"/>
  </si>
  <si>
    <t>業者番号　必須項目</t>
    <rPh sb="0" eb="4">
      <t>ギョウシャバンゴウ</t>
    </rPh>
    <rPh sb="5" eb="7">
      <t>ヒッス</t>
    </rPh>
    <rPh sb="7" eb="9">
      <t>コウモク</t>
    </rPh>
    <phoneticPr fontId="1"/>
  </si>
  <si>
    <t>入力項目の名称を一部修正</t>
    <rPh sb="0" eb="2">
      <t>ニュウリョク</t>
    </rPh>
    <rPh sb="2" eb="4">
      <t>コウモク</t>
    </rPh>
    <rPh sb="5" eb="7">
      <t>メイショウ</t>
    </rPh>
    <rPh sb="8" eb="10">
      <t>イチブ</t>
    </rPh>
    <rPh sb="10" eb="12">
      <t>シュウセイ</t>
    </rPh>
    <phoneticPr fontId="1"/>
  </si>
  <si>
    <t>請求済額</t>
    <rPh sb="0" eb="3">
      <t>セイキュウズ</t>
    </rPh>
    <rPh sb="3" eb="4">
      <t>ガク</t>
    </rPh>
    <phoneticPr fontId="1"/>
  </si>
  <si>
    <t>工事内容 又は 工事場所</t>
    <rPh sb="0" eb="4">
      <t>コウジナイヨウ</t>
    </rPh>
    <rPh sb="5" eb="6">
      <t>マタ</t>
    </rPh>
    <rPh sb="8" eb="12">
      <t>コウジバショ</t>
    </rPh>
    <phoneticPr fontId="1"/>
  </si>
  <si>
    <t>請求済額</t>
    <rPh sb="0" eb="2">
      <t>セイキュウ</t>
    </rPh>
    <rPh sb="2" eb="3">
      <t>スミ</t>
    </rPh>
    <rPh sb="3" eb="4">
      <t>ガク</t>
    </rPh>
    <phoneticPr fontId="1"/>
  </si>
  <si>
    <t>専務</t>
    <rPh sb="0" eb="2">
      <t>センム</t>
    </rPh>
    <phoneticPr fontId="1"/>
  </si>
  <si>
    <t>常務</t>
    <rPh sb="0" eb="2">
      <t>ジョウム</t>
    </rPh>
    <phoneticPr fontId="1"/>
  </si>
  <si>
    <t>統括部長</t>
    <rPh sb="0" eb="4">
      <t>トウカツブチョウ</t>
    </rPh>
    <phoneticPr fontId="1"/>
  </si>
  <si>
    <t>Ver.8.2</t>
    <phoneticPr fontId="1"/>
  </si>
  <si>
    <t>合計欄 \0 を空白処理へ</t>
    <rPh sb="0" eb="3">
      <t>ゴウケイラン</t>
    </rPh>
    <rPh sb="8" eb="12">
      <t>クウハクショリ</t>
    </rPh>
    <phoneticPr fontId="1"/>
  </si>
  <si>
    <t>Ver.9</t>
    <phoneticPr fontId="1"/>
  </si>
  <si>
    <t>高倉元明</t>
    <rPh sb="0" eb="2">
      <t>タカクラ</t>
    </rPh>
    <rPh sb="2" eb="4">
      <t>モトアキ</t>
    </rPh>
    <phoneticPr fontId="1"/>
  </si>
  <si>
    <t>「非課税」の処理を追加</t>
    <rPh sb="1" eb="4">
      <t>ヒカゼイ</t>
    </rPh>
    <rPh sb="6" eb="8">
      <t>ショリ</t>
    </rPh>
    <rPh sb="9" eb="11">
      <t>ツイカ</t>
    </rPh>
    <phoneticPr fontId="1"/>
  </si>
  <si>
    <t>非課税合計</t>
    <rPh sb="0" eb="3">
      <t>ヒカゼイ</t>
    </rPh>
    <rPh sb="3" eb="5">
      <t>ゴウケイ</t>
    </rPh>
    <phoneticPr fontId="1"/>
  </si>
  <si>
    <t>非課税 額</t>
    <rPh sb="0" eb="3">
      <t>ヒカゼイ</t>
    </rPh>
    <rPh sb="4" eb="5">
      <t>ガク</t>
    </rPh>
    <phoneticPr fontId="1"/>
  </si>
  <si>
    <t>非課税</t>
    <rPh sb="0" eb="3">
      <t>ヒカゼイ</t>
    </rPh>
    <phoneticPr fontId="1"/>
  </si>
  <si>
    <t>税率</t>
    <rPh sb="0" eb="2">
      <t>ゼイリツ</t>
    </rPh>
    <phoneticPr fontId="1"/>
  </si>
  <si>
    <t>※ 軽減税率や非課税の処理を行うときは、税率タブよりお選びください。</t>
    <rPh sb="2" eb="6">
      <t>ケイゲンゼイリツ</t>
    </rPh>
    <rPh sb="7" eb="10">
      <t>ヒカゼイ</t>
    </rPh>
    <rPh sb="11" eb="13">
      <t>ショリ</t>
    </rPh>
    <rPh sb="14" eb="15">
      <t>オコナ</t>
    </rPh>
    <rPh sb="20" eb="22">
      <t>ゼイリツ</t>
    </rPh>
    <rPh sb="27" eb="28">
      <t>エラ</t>
    </rPh>
    <phoneticPr fontId="1"/>
  </si>
  <si>
    <t>Ver.9.2</t>
    <phoneticPr fontId="1"/>
  </si>
  <si>
    <t>非課税処理の数式不具合：2行目以降に書式なしを修正</t>
    <rPh sb="0" eb="3">
      <t>ヒカゼイ</t>
    </rPh>
    <rPh sb="3" eb="5">
      <t>ショリ</t>
    </rPh>
    <rPh sb="6" eb="8">
      <t>スウシキ</t>
    </rPh>
    <rPh sb="8" eb="11">
      <t>フグアイ</t>
    </rPh>
    <rPh sb="13" eb="15">
      <t>ギョウメ</t>
    </rPh>
    <rPh sb="15" eb="17">
      <t>イコウ</t>
    </rPh>
    <rPh sb="18" eb="20">
      <t>ショシキ</t>
    </rPh>
    <rPh sb="23" eb="25">
      <t>シュウセイ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</si>
</sst>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F800]dddd\,\ mmmm\ dd\,\ yyyy"/>
  </numFmts>
  <fonts count="27">
    <font>
      <sz val="11"/>
      <color theme="1"/>
      <name val="ＭＳ Ｐ明朝"/>
      <family val="2"/>
      <charset val="128"/>
    </font>
    <font>
      <sz val="6"/>
      <name val="ＭＳ Ｐ明朝"/>
      <family val="2"/>
      <charset val="128"/>
    </font>
    <font>
      <sz val="11"/>
      <color theme="1"/>
      <name val="ＭＳ Ｐ明朝"/>
      <family val="2"/>
      <charset val="128"/>
    </font>
    <font>
      <sz val="10"/>
      <color theme="1"/>
      <name val="ＭＳ Ｐ明朝"/>
      <family val="2"/>
      <charset val="128"/>
    </font>
    <font>
      <sz val="10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9"/>
      <color theme="1"/>
      <name val="ＭＳ Ｐ明朝"/>
      <family val="2"/>
      <charset val="128"/>
    </font>
    <font>
      <sz val="12"/>
      <color theme="1"/>
      <name val="ＭＳ Ｐ明朝"/>
      <family val="2"/>
      <charset val="128"/>
    </font>
    <font>
      <sz val="14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  <font>
      <u/>
      <sz val="18"/>
      <color theme="1"/>
      <name val="ＭＳ Ｐ明朝"/>
      <family val="1"/>
      <charset val="128"/>
    </font>
    <font>
      <u/>
      <sz val="14"/>
      <color theme="1"/>
      <name val="ＭＳ Ｐ明朝"/>
      <family val="1"/>
      <charset val="128"/>
    </font>
    <font>
      <sz val="6"/>
      <color theme="1"/>
      <name val="ＭＳ Ｐ明朝"/>
      <family val="1"/>
      <charset val="128"/>
    </font>
    <font>
      <sz val="14"/>
      <color theme="1"/>
      <name val="ＭＳ Ｐ明朝"/>
      <family val="2"/>
      <charset val="128"/>
    </font>
    <font>
      <sz val="8"/>
      <color theme="1"/>
      <name val="ＭＳ Ｐ明朝"/>
      <family val="2"/>
      <charset val="128"/>
    </font>
    <font>
      <sz val="12"/>
      <color theme="1"/>
      <name val="ＭＳ Ｐ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8"/>
      <color theme="1"/>
      <name val="ＭＳ Ｐ明朝"/>
      <family val="1"/>
      <charset val="128"/>
    </font>
    <font>
      <sz val="11"/>
      <color rgb="FFFF0000"/>
      <name val="ＭＳ Ｐ明朝"/>
      <family val="2"/>
      <charset val="128"/>
    </font>
    <font>
      <sz val="11"/>
      <color rgb="FFFF0000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b/>
      <i/>
      <sz val="20"/>
      <color rgb="FFFF0000"/>
      <name val="ＭＳ Ｐ明朝"/>
      <family val="1"/>
      <charset val="128"/>
    </font>
    <font>
      <sz val="9"/>
      <color rgb="FFFF0000"/>
      <name val="ＭＳ Ｐ明朝"/>
      <family val="1"/>
      <charset val="128"/>
    </font>
    <font>
      <sz val="8"/>
      <color rgb="FFFF0000"/>
      <name val="ＭＳ Ｐ明朝"/>
      <family val="1"/>
      <charset val="128"/>
    </font>
    <font>
      <sz val="11"/>
      <color theme="0"/>
      <name val="ＭＳ Ｐ明朝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hair">
        <color indexed="64"/>
      </right>
      <top style="thin">
        <color indexed="64"/>
      </top>
      <bottom style="dotted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/>
      <right style="hair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hair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621">
    <xf numFmtId="0" fontId="0" fillId="0" borderId="0" xfId="0">
      <alignment vertical="center"/>
    </xf>
    <xf numFmtId="0" fontId="0" fillId="0" borderId="0" xfId="0" applyAlignment="1">
      <alignment horizontal="left" vertical="center" indent="1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2" xfId="0" applyBorder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0" fillId="0" borderId="8" xfId="0" applyBorder="1">
      <alignment vertical="center"/>
    </xf>
    <xf numFmtId="0" fontId="0" fillId="0" borderId="3" xfId="0" applyBorder="1">
      <alignment vertical="center"/>
    </xf>
    <xf numFmtId="38" fontId="0" fillId="0" borderId="0" xfId="0" applyNumberFormat="1">
      <alignment vertical="center"/>
    </xf>
    <xf numFmtId="176" fontId="0" fillId="0" borderId="0" xfId="0" applyNumberFormat="1">
      <alignment vertical="center"/>
    </xf>
    <xf numFmtId="38" fontId="0" fillId="0" borderId="0" xfId="1" applyFont="1">
      <alignment vertical="center"/>
    </xf>
    <xf numFmtId="0" fontId="0" fillId="0" borderId="41" xfId="0" applyBorder="1">
      <alignment vertical="center"/>
    </xf>
    <xf numFmtId="0" fontId="0" fillId="0" borderId="47" xfId="0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14" fillId="0" borderId="47" xfId="0" applyFont="1" applyBorder="1" applyAlignment="1"/>
    <xf numFmtId="0" fontId="0" fillId="0" borderId="48" xfId="0" applyBorder="1">
      <alignment vertical="center"/>
    </xf>
    <xf numFmtId="0" fontId="0" fillId="0" borderId="37" xfId="0" applyBorder="1" applyAlignment="1">
      <alignment horizontal="left" vertical="center" indent="1"/>
    </xf>
    <xf numFmtId="0" fontId="0" fillId="0" borderId="41" xfId="0" applyBorder="1" applyAlignment="1">
      <alignment horizontal="left" vertical="center" indent="1"/>
    </xf>
    <xf numFmtId="0" fontId="0" fillId="0" borderId="44" xfId="0" applyBorder="1" applyAlignment="1">
      <alignment horizontal="left" vertical="center" indent="1"/>
    </xf>
    <xf numFmtId="0" fontId="0" fillId="0" borderId="47" xfId="0" applyBorder="1" applyAlignment="1">
      <alignment horizontal="left" vertical="center" indent="1"/>
    </xf>
    <xf numFmtId="0" fontId="4" fillId="0" borderId="93" xfId="0" applyFont="1" applyBorder="1" applyAlignment="1">
      <alignment horizontal="center" vertical="center"/>
    </xf>
    <xf numFmtId="38" fontId="0" fillId="0" borderId="0" xfId="1" applyFont="1" applyBorder="1">
      <alignment vertical="center"/>
    </xf>
    <xf numFmtId="38" fontId="0" fillId="0" borderId="6" xfId="1" applyFont="1" applyBorder="1">
      <alignment vertical="center"/>
    </xf>
    <xf numFmtId="38" fontId="0" fillId="0" borderId="6" xfId="0" applyNumberFormat="1" applyBorder="1">
      <alignment vertical="center"/>
    </xf>
    <xf numFmtId="49" fontId="4" fillId="0" borderId="107" xfId="0" applyNumberFormat="1" applyFont="1" applyBorder="1" applyAlignment="1" applyProtection="1">
      <alignment horizontal="center" vertical="center"/>
      <protection locked="0"/>
    </xf>
    <xf numFmtId="49" fontId="4" fillId="0" borderId="104" xfId="0" applyNumberFormat="1" applyFont="1" applyBorder="1" applyAlignment="1" applyProtection="1">
      <alignment horizontal="center" vertical="center"/>
      <protection locked="0"/>
    </xf>
    <xf numFmtId="49" fontId="4" fillId="0" borderId="108" xfId="0" applyNumberFormat="1" applyFont="1" applyBorder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hidden="1"/>
    </xf>
    <xf numFmtId="0" fontId="13" fillId="0" borderId="0" xfId="0" applyFo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Protection="1">
      <alignment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Protection="1">
      <alignment vertical="center"/>
      <protection hidden="1"/>
    </xf>
    <xf numFmtId="0" fontId="0" fillId="0" borderId="121" xfId="0" applyBorder="1" applyAlignment="1" applyProtection="1">
      <alignment horizontal="center" vertical="center"/>
      <protection hidden="1"/>
    </xf>
    <xf numFmtId="0" fontId="0" fillId="0" borderId="122" xfId="0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3" fillId="0" borderId="0" xfId="0" applyFont="1" applyProtection="1">
      <alignment vertical="center"/>
      <protection hidden="1"/>
    </xf>
    <xf numFmtId="0" fontId="0" fillId="0" borderId="0" xfId="0" applyAlignment="1" applyProtection="1">
      <alignment horizontal="left" vertical="center" indent="1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8" fontId="3" fillId="0" borderId="35" xfId="1" applyFont="1" applyBorder="1" applyAlignment="1" applyProtection="1">
      <alignment vertical="center"/>
      <protection hidden="1"/>
    </xf>
    <xf numFmtId="0" fontId="3" fillId="0" borderId="115" xfId="0" applyFont="1" applyBorder="1" applyProtection="1">
      <alignment vertical="center"/>
      <protection hidden="1"/>
    </xf>
    <xf numFmtId="0" fontId="3" fillId="0" borderId="36" xfId="0" applyFont="1" applyBorder="1" applyProtection="1">
      <alignment vertical="center"/>
      <protection hidden="1"/>
    </xf>
    <xf numFmtId="38" fontId="3" fillId="0" borderId="53" xfId="1" applyFont="1" applyBorder="1" applyAlignment="1" applyProtection="1">
      <alignment vertical="center"/>
      <protection hidden="1"/>
    </xf>
    <xf numFmtId="0" fontId="3" fillId="0" borderId="51" xfId="0" applyFont="1" applyBorder="1" applyProtection="1">
      <alignment vertical="center"/>
      <protection hidden="1"/>
    </xf>
    <xf numFmtId="0" fontId="0" fillId="0" borderId="29" xfId="0" applyBorder="1" applyProtection="1">
      <alignment vertical="center"/>
      <protection hidden="1"/>
    </xf>
    <xf numFmtId="0" fontId="0" fillId="0" borderId="30" xfId="0" applyBorder="1" applyProtection="1">
      <alignment vertical="center"/>
      <protection hidden="1"/>
    </xf>
    <xf numFmtId="0" fontId="0" fillId="0" borderId="11" xfId="0" applyBorder="1" applyProtection="1">
      <alignment vertical="center"/>
      <protection hidden="1"/>
    </xf>
    <xf numFmtId="0" fontId="0" fillId="0" borderId="12" xfId="0" applyBorder="1" applyProtection="1">
      <alignment vertical="center"/>
      <protection hidden="1"/>
    </xf>
    <xf numFmtId="0" fontId="4" fillId="0" borderId="35" xfId="0" applyFont="1" applyBorder="1" applyAlignment="1" applyProtection="1">
      <alignment horizontal="right" vertical="center" indent="1"/>
      <protection hidden="1"/>
    </xf>
    <xf numFmtId="38" fontId="0" fillId="0" borderId="5" xfId="1" applyFont="1" applyBorder="1" applyAlignment="1" applyProtection="1">
      <alignment vertical="center"/>
      <protection hidden="1"/>
    </xf>
    <xf numFmtId="0" fontId="0" fillId="0" borderId="115" xfId="0" applyBorder="1" applyProtection="1">
      <alignment vertical="center"/>
      <protection hidden="1"/>
    </xf>
    <xf numFmtId="0" fontId="0" fillId="0" borderId="6" xfId="0" applyBorder="1" applyProtection="1">
      <alignment vertical="center"/>
      <protection hidden="1"/>
    </xf>
    <xf numFmtId="0" fontId="3" fillId="0" borderId="53" xfId="0" applyFont="1" applyBorder="1" applyProtection="1">
      <alignment vertical="center"/>
      <protection hidden="1"/>
    </xf>
    <xf numFmtId="38" fontId="3" fillId="0" borderId="37" xfId="1" applyFont="1" applyBorder="1" applyAlignment="1" applyProtection="1">
      <alignment vertical="center"/>
      <protection hidden="1"/>
    </xf>
    <xf numFmtId="0" fontId="3" fillId="0" borderId="116" xfId="0" applyFont="1" applyBorder="1" applyProtection="1">
      <alignment vertical="center"/>
      <protection hidden="1"/>
    </xf>
    <xf numFmtId="0" fontId="3" fillId="0" borderId="40" xfId="0" applyFont="1" applyBorder="1" applyProtection="1">
      <alignment vertical="center"/>
      <protection hidden="1"/>
    </xf>
    <xf numFmtId="0" fontId="0" fillId="0" borderId="7" xfId="0" applyBorder="1" applyProtection="1">
      <alignment vertical="center"/>
      <protection hidden="1"/>
    </xf>
    <xf numFmtId="0" fontId="0" fillId="0" borderId="13" xfId="0" applyBorder="1" applyProtection="1">
      <alignment vertical="center"/>
      <protection hidden="1"/>
    </xf>
    <xf numFmtId="38" fontId="3" fillId="0" borderId="5" xfId="1" applyFont="1" applyBorder="1" applyAlignment="1" applyProtection="1">
      <alignment vertical="center"/>
      <protection hidden="1"/>
    </xf>
    <xf numFmtId="0" fontId="0" fillId="0" borderId="8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3" fillId="0" borderId="8" xfId="0" applyFont="1" applyBorder="1" applyProtection="1">
      <alignment vertical="center"/>
      <protection hidden="1"/>
    </xf>
    <xf numFmtId="38" fontId="0" fillId="0" borderId="39" xfId="1" applyFont="1" applyBorder="1" applyAlignment="1" applyProtection="1">
      <alignment vertical="center"/>
      <protection hidden="1"/>
    </xf>
    <xf numFmtId="0" fontId="0" fillId="0" borderId="116" xfId="0" applyBorder="1" applyProtection="1">
      <alignment vertical="center"/>
      <protection hidden="1"/>
    </xf>
    <xf numFmtId="0" fontId="0" fillId="0" borderId="38" xfId="0" applyBorder="1" applyProtection="1">
      <alignment vertical="center"/>
      <protection hidden="1"/>
    </xf>
    <xf numFmtId="0" fontId="0" fillId="0" borderId="39" xfId="0" applyBorder="1" applyProtection="1">
      <alignment vertical="center"/>
      <protection hidden="1"/>
    </xf>
    <xf numFmtId="0" fontId="0" fillId="0" borderId="117" xfId="0" applyBorder="1" applyProtection="1">
      <alignment vertical="center"/>
      <protection hidden="1"/>
    </xf>
    <xf numFmtId="0" fontId="0" fillId="0" borderId="77" xfId="0" applyBorder="1" applyProtection="1">
      <alignment vertical="center"/>
      <protection hidden="1"/>
    </xf>
    <xf numFmtId="0" fontId="0" fillId="0" borderId="41" xfId="0" applyBorder="1" applyProtection="1">
      <alignment vertical="center"/>
      <protection hidden="1"/>
    </xf>
    <xf numFmtId="38" fontId="3" fillId="0" borderId="39" xfId="1" applyFont="1" applyBorder="1" applyAlignment="1" applyProtection="1">
      <alignment vertical="center"/>
      <protection hidden="1"/>
    </xf>
    <xf numFmtId="0" fontId="0" fillId="0" borderId="47" xfId="0" applyBorder="1" applyProtection="1">
      <alignment vertical="center"/>
      <protection hidden="1"/>
    </xf>
    <xf numFmtId="0" fontId="9" fillId="0" borderId="120" xfId="0" applyFont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6" fillId="0" borderId="0" xfId="0" applyFont="1" applyAlignment="1" applyProtection="1">
      <alignment vertical="center" shrinkToFit="1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4" fillId="0" borderId="32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left" vertical="center" indent="1"/>
      <protection hidden="1"/>
    </xf>
    <xf numFmtId="0" fontId="0" fillId="0" borderId="41" xfId="0" applyBorder="1" applyAlignment="1" applyProtection="1">
      <alignment horizontal="left" vertical="center" indent="1"/>
      <protection hidden="1"/>
    </xf>
    <xf numFmtId="0" fontId="14" fillId="0" borderId="47" xfId="0" applyFont="1" applyBorder="1" applyAlignment="1" applyProtection="1">
      <protection hidden="1"/>
    </xf>
    <xf numFmtId="0" fontId="0" fillId="0" borderId="48" xfId="0" applyBorder="1" applyProtection="1">
      <alignment vertical="center"/>
      <protection hidden="1"/>
    </xf>
    <xf numFmtId="0" fontId="0" fillId="0" borderId="44" xfId="0" applyBorder="1" applyAlignment="1" applyProtection="1">
      <alignment horizontal="left" vertical="center" indent="1"/>
      <protection hidden="1"/>
    </xf>
    <xf numFmtId="0" fontId="0" fillId="0" borderId="47" xfId="0" applyBorder="1" applyAlignment="1" applyProtection="1">
      <alignment horizontal="left" vertical="center" indent="1"/>
      <protection hidden="1"/>
    </xf>
    <xf numFmtId="49" fontId="22" fillId="0" borderId="107" xfId="0" applyNumberFormat="1" applyFont="1" applyBorder="1" applyAlignment="1" applyProtection="1">
      <alignment horizontal="center" vertical="center"/>
      <protection hidden="1"/>
    </xf>
    <xf numFmtId="0" fontId="4" fillId="0" borderId="0" xfId="0" applyFont="1" applyProtection="1">
      <alignment vertic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49" fontId="22" fillId="0" borderId="104" xfId="0" applyNumberFormat="1" applyFont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center" vertical="center"/>
      <protection hidden="1"/>
    </xf>
    <xf numFmtId="49" fontId="22" fillId="0" borderId="108" xfId="0" applyNumberFormat="1" applyFont="1" applyBorder="1" applyAlignment="1" applyProtection="1">
      <alignment horizontal="center" vertical="center"/>
      <protection hidden="1"/>
    </xf>
    <xf numFmtId="0" fontId="19" fillId="0" borderId="0" xfId="0" applyFont="1">
      <alignment vertical="center"/>
    </xf>
    <xf numFmtId="0" fontId="26" fillId="0" borderId="0" xfId="0" applyFont="1" applyProtection="1">
      <alignment vertical="center"/>
      <protection hidden="1"/>
    </xf>
    <xf numFmtId="0" fontId="3" fillId="0" borderId="0" xfId="0" applyFont="1" applyAlignment="1">
      <alignment horizontal="left" vertical="top" indent="1"/>
    </xf>
    <xf numFmtId="0" fontId="3" fillId="0" borderId="0" xfId="0" applyFont="1" applyAlignment="1" applyProtection="1">
      <alignment horizontal="right" vertical="center"/>
      <protection hidden="1"/>
    </xf>
    <xf numFmtId="0" fontId="6" fillId="0" borderId="0" xfId="0" applyFont="1" applyAlignment="1" applyProtection="1">
      <alignment vertical="center" wrapText="1" shrinkToFit="1"/>
      <protection hidden="1"/>
    </xf>
    <xf numFmtId="0" fontId="4" fillId="0" borderId="55" xfId="0" applyFont="1" applyBorder="1" applyAlignment="1" applyProtection="1">
      <alignment horizontal="right" vertical="center" indent="1"/>
      <protection hidden="1"/>
    </xf>
    <xf numFmtId="0" fontId="3" fillId="0" borderId="61" xfId="0" applyFont="1" applyBorder="1" applyProtection="1">
      <alignment vertical="center"/>
      <protection hidden="1"/>
    </xf>
    <xf numFmtId="0" fontId="3" fillId="0" borderId="62" xfId="0" applyFont="1" applyBorder="1" applyProtection="1">
      <alignment vertical="center"/>
      <protection hidden="1"/>
    </xf>
    <xf numFmtId="0" fontId="3" fillId="0" borderId="142" xfId="0" applyFont="1" applyBorder="1" applyProtection="1">
      <alignment vertical="center"/>
      <protection hidden="1"/>
    </xf>
    <xf numFmtId="0" fontId="0" fillId="0" borderId="51" xfId="0" applyBorder="1" applyProtection="1">
      <alignment vertical="center"/>
      <protection hidden="1"/>
    </xf>
    <xf numFmtId="0" fontId="3" fillId="0" borderId="115" xfId="0" applyFont="1" applyBorder="1" applyAlignment="1" applyProtection="1">
      <alignment horizontal="right" vertical="center" indent="1"/>
      <protection hidden="1"/>
    </xf>
    <xf numFmtId="0" fontId="3" fillId="0" borderId="0" xfId="0" applyFont="1" applyAlignment="1" applyProtection="1">
      <alignment horizontal="right" vertical="center" indent="1"/>
      <protection hidden="1"/>
    </xf>
    <xf numFmtId="0" fontId="3" fillId="0" borderId="116" xfId="0" applyFont="1" applyBorder="1" applyAlignment="1" applyProtection="1">
      <alignment horizontal="right" vertical="center" indent="1"/>
      <protection hidden="1"/>
    </xf>
    <xf numFmtId="38" fontId="4" fillId="0" borderId="105" xfId="1" applyFont="1" applyBorder="1" applyAlignment="1" applyProtection="1">
      <alignment horizontal="right" vertical="center" indent="1"/>
      <protection locked="0"/>
    </xf>
    <xf numFmtId="38" fontId="4" fillId="0" borderId="91" xfId="1" applyFont="1" applyBorder="1" applyAlignment="1" applyProtection="1">
      <alignment horizontal="right" vertical="center" indent="1"/>
      <protection locked="0"/>
    </xf>
    <xf numFmtId="38" fontId="4" fillId="0" borderId="106" xfId="1" applyFont="1" applyBorder="1" applyAlignment="1" applyProtection="1">
      <alignment horizontal="right" vertical="center" indent="1"/>
      <protection locked="0"/>
    </xf>
    <xf numFmtId="38" fontId="4" fillId="0" borderId="94" xfId="1" applyFont="1" applyBorder="1" applyAlignment="1" applyProtection="1">
      <alignment horizontal="right" vertical="center" indent="1"/>
      <protection hidden="1"/>
    </xf>
    <xf numFmtId="38" fontId="4" fillId="0" borderId="91" xfId="1" applyFont="1" applyBorder="1" applyAlignment="1" applyProtection="1">
      <alignment horizontal="right" vertical="center" indent="1"/>
      <protection hidden="1"/>
    </xf>
    <xf numFmtId="38" fontId="4" fillId="0" borderId="95" xfId="1" applyFont="1" applyBorder="1" applyAlignment="1" applyProtection="1">
      <alignment horizontal="right" vertical="center" indent="1"/>
      <protection hidden="1"/>
    </xf>
    <xf numFmtId="0" fontId="3" fillId="0" borderId="90" xfId="0" applyFont="1" applyBorder="1" applyAlignment="1" applyProtection="1">
      <alignment horizontal="center" vertical="center"/>
      <protection locked="0"/>
    </xf>
    <xf numFmtId="0" fontId="3" fillId="0" borderId="92" xfId="0" applyFont="1" applyBorder="1" applyAlignment="1" applyProtection="1">
      <alignment horizontal="center" vertical="center"/>
      <protection locked="0"/>
    </xf>
    <xf numFmtId="49" fontId="3" fillId="0" borderId="105" xfId="0" applyNumberFormat="1" applyFont="1" applyBorder="1" applyAlignment="1" applyProtection="1">
      <alignment horizontal="center" vertical="center"/>
      <protection locked="0"/>
    </xf>
    <xf numFmtId="49" fontId="3" fillId="0" borderId="91" xfId="0" applyNumberFormat="1" applyFont="1" applyBorder="1" applyAlignment="1" applyProtection="1">
      <alignment horizontal="center" vertical="center"/>
      <protection locked="0"/>
    </xf>
    <xf numFmtId="49" fontId="3" fillId="0" borderId="92" xfId="0" applyNumberFormat="1" applyFont="1" applyBorder="1" applyAlignment="1" applyProtection="1">
      <alignment horizontal="center" vertical="center"/>
      <protection locked="0"/>
    </xf>
    <xf numFmtId="0" fontId="4" fillId="0" borderId="105" xfId="0" applyFont="1" applyBorder="1" applyAlignment="1" applyProtection="1">
      <alignment horizontal="left" vertical="center" indent="1" shrinkToFit="1"/>
      <protection locked="0"/>
    </xf>
    <xf numFmtId="0" fontId="4" fillId="0" borderId="91" xfId="0" applyFont="1" applyBorder="1" applyAlignment="1" applyProtection="1">
      <alignment horizontal="left" vertical="center" indent="1" shrinkToFit="1"/>
      <protection locked="0"/>
    </xf>
    <xf numFmtId="0" fontId="4" fillId="0" borderId="106" xfId="0" applyFont="1" applyBorder="1" applyAlignment="1" applyProtection="1">
      <alignment horizontal="left" vertical="center" indent="1" shrinkToFit="1"/>
      <protection locked="0"/>
    </xf>
    <xf numFmtId="38" fontId="4" fillId="2" borderId="110" xfId="1" applyFont="1" applyFill="1" applyBorder="1" applyAlignment="1" applyProtection="1">
      <alignment horizontal="center" vertical="center"/>
      <protection locked="0"/>
    </xf>
    <xf numFmtId="38" fontId="4" fillId="2" borderId="108" xfId="1" applyFont="1" applyFill="1" applyBorder="1" applyAlignment="1" applyProtection="1">
      <alignment horizontal="center" vertical="center"/>
      <protection locked="0"/>
    </xf>
    <xf numFmtId="0" fontId="4" fillId="0" borderId="110" xfId="0" applyFont="1" applyBorder="1" applyAlignment="1" applyProtection="1">
      <alignment horizontal="center" vertical="center"/>
      <protection locked="0"/>
    </xf>
    <xf numFmtId="0" fontId="4" fillId="0" borderId="113" xfId="0" applyFont="1" applyBorder="1" applyAlignment="1" applyProtection="1">
      <alignment horizontal="center" vertical="center"/>
      <protection locked="0"/>
    </xf>
    <xf numFmtId="0" fontId="4" fillId="0" borderId="93" xfId="0" applyFont="1" applyBorder="1" applyAlignment="1" applyProtection="1">
      <alignment horizontal="center" vertical="center"/>
      <protection locked="0"/>
    </xf>
    <xf numFmtId="0" fontId="4" fillId="0" borderId="108" xfId="0" applyFont="1" applyBorder="1" applyAlignment="1" applyProtection="1">
      <alignment horizontal="center" vertical="center"/>
      <protection locked="0"/>
    </xf>
    <xf numFmtId="38" fontId="4" fillId="0" borderId="101" xfId="1" applyFont="1" applyBorder="1" applyAlignment="1" applyProtection="1">
      <alignment horizontal="right" vertical="center" indent="1"/>
      <protection locked="0"/>
    </xf>
    <xf numFmtId="38" fontId="4" fillId="0" borderId="1" xfId="1" applyFont="1" applyBorder="1" applyAlignment="1" applyProtection="1">
      <alignment horizontal="right" vertical="center" indent="1"/>
      <protection locked="0"/>
    </xf>
    <xf numFmtId="38" fontId="4" fillId="0" borderId="102" xfId="1" applyFont="1" applyBorder="1" applyAlignment="1" applyProtection="1">
      <alignment horizontal="right" vertical="center" indent="1"/>
      <protection locked="0"/>
    </xf>
    <xf numFmtId="38" fontId="4" fillId="0" borderId="4" xfId="1" applyFont="1" applyBorder="1" applyAlignment="1" applyProtection="1">
      <alignment horizontal="right" vertical="center" indent="1"/>
      <protection hidden="1"/>
    </xf>
    <xf numFmtId="38" fontId="4" fillId="0" borderId="1" xfId="1" applyFont="1" applyBorder="1" applyAlignment="1" applyProtection="1">
      <alignment horizontal="right" vertical="center" indent="1"/>
      <protection hidden="1"/>
    </xf>
    <xf numFmtId="38" fontId="4" fillId="0" borderId="89" xfId="1" applyFont="1" applyBorder="1" applyAlignment="1" applyProtection="1">
      <alignment horizontal="right" vertical="center" indent="1"/>
      <protection hidden="1"/>
    </xf>
    <xf numFmtId="0" fontId="3" fillId="0" borderId="88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49" fontId="3" fillId="0" borderId="101" xfId="0" applyNumberFormat="1" applyFont="1" applyBorder="1" applyAlignment="1" applyProtection="1">
      <alignment horizontal="center" vertical="center"/>
      <protection locked="0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49" fontId="3" fillId="0" borderId="2" xfId="0" applyNumberFormat="1" applyFont="1" applyBorder="1" applyAlignment="1" applyProtection="1">
      <alignment horizontal="center" vertical="center"/>
      <protection locked="0"/>
    </xf>
    <xf numFmtId="0" fontId="4" fillId="0" borderId="101" xfId="0" applyFont="1" applyBorder="1" applyAlignment="1" applyProtection="1">
      <alignment horizontal="left" vertical="center" indent="1" shrinkToFit="1"/>
      <protection locked="0"/>
    </xf>
    <xf numFmtId="0" fontId="4" fillId="0" borderId="1" xfId="0" applyFont="1" applyBorder="1" applyAlignment="1" applyProtection="1">
      <alignment horizontal="left" vertical="center" indent="1" shrinkToFit="1"/>
      <protection locked="0"/>
    </xf>
    <xf numFmtId="0" fontId="4" fillId="0" borderId="102" xfId="0" applyFont="1" applyBorder="1" applyAlignment="1" applyProtection="1">
      <alignment horizontal="left" vertical="center" indent="1" shrinkToFit="1"/>
      <protection locked="0"/>
    </xf>
    <xf numFmtId="38" fontId="4" fillId="2" borderId="103" xfId="1" applyFont="1" applyFill="1" applyBorder="1" applyAlignment="1" applyProtection="1">
      <alignment horizontal="center" vertical="center"/>
      <protection locked="0"/>
    </xf>
    <xf numFmtId="38" fontId="4" fillId="2" borderId="104" xfId="1" applyFont="1" applyFill="1" applyBorder="1" applyAlignment="1" applyProtection="1">
      <alignment horizontal="center" vertical="center"/>
      <protection locked="0"/>
    </xf>
    <xf numFmtId="0" fontId="4" fillId="0" borderId="103" xfId="0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104" xfId="0" applyFont="1" applyBorder="1" applyAlignment="1" applyProtection="1">
      <alignment horizontal="center" vertical="center"/>
      <protection locked="0"/>
    </xf>
    <xf numFmtId="0" fontId="4" fillId="0" borderId="103" xfId="0" applyFont="1" applyBorder="1" applyAlignment="1" applyProtection="1">
      <alignment horizontal="left" vertical="center" indent="1" shrinkToFit="1"/>
      <protection locked="0"/>
    </xf>
    <xf numFmtId="0" fontId="4" fillId="0" borderId="3" xfId="0" applyFont="1" applyBorder="1" applyAlignment="1" applyProtection="1">
      <alignment horizontal="left" vertical="center" indent="1" shrinkToFit="1"/>
      <protection locked="0"/>
    </xf>
    <xf numFmtId="0" fontId="4" fillId="0" borderId="104" xfId="0" applyFont="1" applyBorder="1" applyAlignment="1" applyProtection="1">
      <alignment horizontal="left" vertical="center" indent="1" shrinkToFit="1"/>
      <protection locked="0"/>
    </xf>
    <xf numFmtId="38" fontId="4" fillId="0" borderId="99" xfId="1" applyFont="1" applyBorder="1" applyAlignment="1" applyProtection="1">
      <alignment horizontal="right" vertical="center" indent="1"/>
      <protection locked="0"/>
    </xf>
    <xf numFmtId="38" fontId="4" fillId="0" borderId="86" xfId="1" applyFont="1" applyBorder="1" applyAlignment="1" applyProtection="1">
      <alignment horizontal="right" vertical="center" indent="1"/>
      <protection locked="0"/>
    </xf>
    <xf numFmtId="38" fontId="4" fillId="0" borderId="100" xfId="1" applyFont="1" applyBorder="1" applyAlignment="1" applyProtection="1">
      <alignment horizontal="right" vertical="center" indent="1"/>
      <protection locked="0"/>
    </xf>
    <xf numFmtId="38" fontId="4" fillId="0" borderId="30" xfId="1" applyFont="1" applyBorder="1" applyAlignment="1" applyProtection="1">
      <alignment horizontal="right" vertical="center" indent="1"/>
      <protection hidden="1"/>
    </xf>
    <xf numFmtId="38" fontId="4" fillId="0" borderId="86" xfId="1" applyFont="1" applyBorder="1" applyAlignment="1" applyProtection="1">
      <alignment horizontal="right" vertical="center" indent="1"/>
      <protection hidden="1"/>
    </xf>
    <xf numFmtId="38" fontId="4" fillId="0" borderId="87" xfId="1" applyFont="1" applyBorder="1" applyAlignment="1" applyProtection="1">
      <alignment horizontal="right" vertical="center" indent="1"/>
      <protection hidden="1"/>
    </xf>
    <xf numFmtId="0" fontId="3" fillId="0" borderId="85" xfId="0" applyFont="1" applyBorder="1" applyAlignment="1" applyProtection="1">
      <alignment horizontal="center" vertical="center"/>
      <protection locked="0"/>
    </xf>
    <xf numFmtId="0" fontId="3" fillId="0" borderId="31" xfId="0" applyFont="1" applyBorder="1" applyAlignment="1" applyProtection="1">
      <alignment horizontal="center" vertical="center"/>
      <protection locked="0"/>
    </xf>
    <xf numFmtId="49" fontId="3" fillId="0" borderId="99" xfId="0" applyNumberFormat="1" applyFont="1" applyBorder="1" applyAlignment="1" applyProtection="1">
      <alignment horizontal="center" vertical="center"/>
      <protection locked="0"/>
    </xf>
    <xf numFmtId="49" fontId="3" fillId="0" borderId="86" xfId="0" applyNumberFormat="1" applyFont="1" applyBorder="1" applyAlignment="1" applyProtection="1">
      <alignment horizontal="center" vertical="center"/>
      <protection locked="0"/>
    </xf>
    <xf numFmtId="49" fontId="3" fillId="0" borderId="31" xfId="0" applyNumberFormat="1" applyFont="1" applyBorder="1" applyAlignment="1" applyProtection="1">
      <alignment horizontal="center" vertical="center"/>
      <protection locked="0"/>
    </xf>
    <xf numFmtId="0" fontId="4" fillId="0" borderId="99" xfId="0" applyFont="1" applyBorder="1" applyAlignment="1" applyProtection="1">
      <alignment horizontal="left" vertical="center" indent="1" shrinkToFit="1"/>
      <protection locked="0"/>
    </xf>
    <xf numFmtId="0" fontId="4" fillId="0" borderId="86" xfId="0" applyFont="1" applyBorder="1" applyAlignment="1" applyProtection="1">
      <alignment horizontal="left" vertical="center" indent="1" shrinkToFit="1"/>
      <protection locked="0"/>
    </xf>
    <xf numFmtId="0" fontId="4" fillId="0" borderId="100" xfId="0" applyFont="1" applyBorder="1" applyAlignment="1" applyProtection="1">
      <alignment horizontal="left" vertical="center" indent="1" shrinkToFit="1"/>
      <protection locked="0"/>
    </xf>
    <xf numFmtId="38" fontId="4" fillId="2" borderId="130" xfId="1" applyFont="1" applyFill="1" applyBorder="1" applyAlignment="1" applyProtection="1">
      <alignment horizontal="center" vertical="center"/>
      <protection locked="0"/>
    </xf>
    <xf numFmtId="38" fontId="4" fillId="2" borderId="69" xfId="1" applyFont="1" applyFill="1" applyBorder="1" applyAlignment="1" applyProtection="1">
      <alignment horizontal="center" vertical="center"/>
      <protection locked="0"/>
    </xf>
    <xf numFmtId="0" fontId="4" fillId="0" borderId="109" xfId="0" applyFont="1" applyBorder="1" applyAlignment="1" applyProtection="1">
      <alignment horizontal="center" vertical="center"/>
      <protection locked="0"/>
    </xf>
    <xf numFmtId="0" fontId="4" fillId="0" borderId="111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0" fontId="4" fillId="0" borderId="107" xfId="0" applyFont="1" applyBorder="1" applyAlignment="1" applyProtection="1">
      <alignment horizontal="center" vertical="center"/>
      <protection locked="0"/>
    </xf>
    <xf numFmtId="0" fontId="0" fillId="0" borderId="70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66" xfId="0" applyBorder="1" applyAlignment="1" applyProtection="1">
      <alignment horizontal="left" vertical="center" indent="1" shrinkToFit="1"/>
      <protection locked="0"/>
    </xf>
    <xf numFmtId="0" fontId="0" fillId="0" borderId="75" xfId="0" applyBorder="1" applyAlignment="1" applyProtection="1">
      <alignment horizontal="left" vertical="center" indent="1" shrinkToFit="1"/>
      <protection locked="0"/>
    </xf>
    <xf numFmtId="0" fontId="0" fillId="0" borderId="41" xfId="0" applyBorder="1" applyAlignment="1" applyProtection="1">
      <alignment horizontal="left" vertical="center" indent="1" shrinkToFit="1"/>
      <protection locked="0"/>
    </xf>
    <xf numFmtId="0" fontId="0" fillId="0" borderId="40" xfId="0" applyBorder="1" applyAlignment="1" applyProtection="1">
      <alignment horizontal="left" vertical="center" indent="1" shrinkToFit="1"/>
      <protection locked="0"/>
    </xf>
    <xf numFmtId="0" fontId="0" fillId="0" borderId="67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9" xfId="0" applyBorder="1" applyAlignment="1">
      <alignment horizontal="center" vertical="center"/>
    </xf>
    <xf numFmtId="0" fontId="0" fillId="0" borderId="68" xfId="0" applyBorder="1" applyAlignment="1">
      <alignment horizontal="center" vertical="center"/>
    </xf>
    <xf numFmtId="49" fontId="0" fillId="0" borderId="3" xfId="0" applyNumberFormat="1" applyBorder="1" applyAlignment="1" applyProtection="1">
      <alignment horizontal="center" vertical="center" shrinkToFit="1"/>
      <protection locked="0"/>
    </xf>
    <xf numFmtId="49" fontId="0" fillId="0" borderId="56" xfId="0" applyNumberFormat="1" applyBorder="1" applyAlignment="1" applyProtection="1">
      <alignment horizontal="center" vertical="center" shrinkToFit="1"/>
      <protection locked="0"/>
    </xf>
    <xf numFmtId="0" fontId="0" fillId="0" borderId="6" xfId="0" applyBorder="1" applyAlignment="1" applyProtection="1">
      <alignment horizontal="center" vertical="center" shrinkToFit="1"/>
      <protection locked="0"/>
    </xf>
    <xf numFmtId="0" fontId="0" fillId="0" borderId="36" xfId="0" applyBorder="1" applyAlignment="1" applyProtection="1">
      <alignment horizontal="center" vertical="center" shrinkToFit="1"/>
      <protection locked="0"/>
    </xf>
    <xf numFmtId="0" fontId="0" fillId="0" borderId="66" xfId="0" applyBorder="1" applyAlignment="1" applyProtection="1">
      <alignment horizontal="center" vertical="center" shrinkToFit="1"/>
      <protection locked="0"/>
    </xf>
    <xf numFmtId="0" fontId="0" fillId="0" borderId="75" xfId="0" applyBorder="1" applyAlignment="1" applyProtection="1">
      <alignment horizontal="center" vertical="center" shrinkToFit="1"/>
      <protection locked="0"/>
    </xf>
    <xf numFmtId="0" fontId="0" fillId="0" borderId="71" xfId="0" applyBorder="1" applyAlignment="1" applyProtection="1">
      <alignment horizontal="center" vertical="center" shrinkToFit="1"/>
      <protection locked="0"/>
    </xf>
    <xf numFmtId="0" fontId="0" fillId="0" borderId="74" xfId="0" applyBorder="1" applyAlignment="1" applyProtection="1">
      <alignment horizontal="center" vertical="center" shrinkToFit="1"/>
      <protection locked="0"/>
    </xf>
    <xf numFmtId="49" fontId="0" fillId="0" borderId="5" xfId="0" applyNumberFormat="1" applyBorder="1" applyAlignment="1" applyProtection="1">
      <alignment horizontal="center" vertical="center"/>
      <protection locked="0"/>
    </xf>
    <xf numFmtId="49" fontId="0" fillId="0" borderId="6" xfId="0" applyNumberFormat="1" applyBorder="1" applyAlignment="1" applyProtection="1">
      <alignment horizontal="center" vertical="center"/>
      <protection locked="0"/>
    </xf>
    <xf numFmtId="49" fontId="0" fillId="0" borderId="7" xfId="0" applyNumberFormat="1" applyBorder="1" applyAlignment="1" applyProtection="1">
      <alignment horizontal="center" vertical="center"/>
      <protection locked="0"/>
    </xf>
    <xf numFmtId="0" fontId="0" fillId="0" borderId="71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07" xfId="0" applyFont="1" applyBorder="1" applyAlignment="1" applyProtection="1">
      <alignment horizontal="center" vertical="center"/>
      <protection locked="0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97" xfId="0" applyBorder="1" applyAlignment="1">
      <alignment horizontal="center" vertical="center" wrapText="1"/>
    </xf>
    <xf numFmtId="0" fontId="0" fillId="0" borderId="98" xfId="0" applyBorder="1" applyAlignment="1">
      <alignment horizontal="center" vertical="center"/>
    </xf>
    <xf numFmtId="0" fontId="0" fillId="0" borderId="97" xfId="0" applyBorder="1" applyAlignment="1">
      <alignment horizontal="center" vertical="center"/>
    </xf>
    <xf numFmtId="0" fontId="4" fillId="0" borderId="97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98" xfId="0" applyFont="1" applyBorder="1" applyAlignment="1">
      <alignment horizontal="center" vertical="center" wrapText="1"/>
    </xf>
    <xf numFmtId="0" fontId="0" fillId="0" borderId="58" xfId="0" applyBorder="1" applyAlignment="1" applyProtection="1">
      <alignment horizontal="left" vertical="center" indent="1"/>
      <protection locked="0"/>
    </xf>
    <xf numFmtId="0" fontId="0" fillId="0" borderId="60" xfId="0" applyBorder="1" applyAlignment="1" applyProtection="1">
      <alignment horizontal="left" vertical="center" indent="1"/>
      <protection locked="0"/>
    </xf>
    <xf numFmtId="0" fontId="0" fillId="0" borderId="82" xfId="0" applyBorder="1" applyAlignment="1" applyProtection="1">
      <alignment horizontal="left" vertical="center" indent="1"/>
      <protection locked="0"/>
    </xf>
    <xf numFmtId="0" fontId="0" fillId="0" borderId="83" xfId="0" applyBorder="1" applyAlignment="1" applyProtection="1">
      <alignment horizontal="left" vertical="center" indent="1"/>
      <protection locked="0"/>
    </xf>
    <xf numFmtId="0" fontId="0" fillId="0" borderId="84" xfId="0" applyBorder="1" applyAlignment="1">
      <alignment horizontal="center" vertical="center" wrapText="1"/>
    </xf>
    <xf numFmtId="0" fontId="0" fillId="0" borderId="96" xfId="0" applyBorder="1" applyAlignment="1">
      <alignment horizontal="center" vertical="center"/>
    </xf>
    <xf numFmtId="0" fontId="0" fillId="0" borderId="79" xfId="0" applyBorder="1" applyAlignment="1" applyProtection="1">
      <alignment horizontal="left" vertical="center" indent="1"/>
      <protection locked="0"/>
    </xf>
    <xf numFmtId="0" fontId="0" fillId="0" borderId="80" xfId="0" applyBorder="1" applyAlignment="1" applyProtection="1">
      <alignment horizontal="left" vertical="center" indent="1"/>
      <protection locked="0"/>
    </xf>
    <xf numFmtId="49" fontId="0" fillId="0" borderId="79" xfId="0" applyNumberFormat="1" applyBorder="1" applyAlignment="1" applyProtection="1">
      <alignment horizontal="left" vertical="center" indent="1"/>
      <protection locked="0"/>
    </xf>
    <xf numFmtId="49" fontId="0" fillId="0" borderId="80" xfId="0" applyNumberFormat="1" applyBorder="1" applyAlignment="1" applyProtection="1">
      <alignment horizontal="left" vertical="center" indent="1"/>
      <protection locked="0"/>
    </xf>
    <xf numFmtId="49" fontId="0" fillId="0" borderId="41" xfId="0" applyNumberFormat="1" applyBorder="1" applyAlignment="1" applyProtection="1">
      <alignment horizontal="left" vertical="center" indent="1"/>
      <protection locked="0"/>
    </xf>
    <xf numFmtId="49" fontId="0" fillId="0" borderId="40" xfId="0" applyNumberFormat="1" applyBorder="1" applyAlignment="1" applyProtection="1">
      <alignment horizontal="left" vertical="center" indent="1"/>
      <protection locked="0"/>
    </xf>
    <xf numFmtId="176" fontId="0" fillId="0" borderId="6" xfId="0" applyNumberFormat="1" applyBorder="1" applyAlignment="1" applyProtection="1">
      <alignment horizontal="center" vertical="center"/>
      <protection locked="0"/>
    </xf>
    <xf numFmtId="0" fontId="0" fillId="0" borderId="64" xfId="0" applyBorder="1" applyAlignment="1">
      <alignment horizontal="right" vertical="center"/>
    </xf>
    <xf numFmtId="0" fontId="0" fillId="0" borderId="58" xfId="0" applyBorder="1" applyAlignment="1">
      <alignment horizontal="right" vertical="center"/>
    </xf>
    <xf numFmtId="0" fontId="0" fillId="0" borderId="78" xfId="0" applyBorder="1" applyAlignment="1">
      <alignment horizontal="right" vertical="center"/>
    </xf>
    <xf numFmtId="0" fontId="0" fillId="0" borderId="79" xfId="0" applyBorder="1" applyAlignment="1">
      <alignment horizontal="right" vertical="center"/>
    </xf>
    <xf numFmtId="0" fontId="0" fillId="0" borderId="53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37" xfId="0" applyBorder="1" applyAlignment="1">
      <alignment horizontal="right" vertical="center"/>
    </xf>
    <xf numFmtId="0" fontId="0" fillId="0" borderId="41" xfId="0" applyBorder="1" applyAlignment="1">
      <alignment horizontal="right" vertical="center"/>
    </xf>
    <xf numFmtId="0" fontId="0" fillId="0" borderId="81" xfId="0" applyBorder="1" applyAlignment="1">
      <alignment horizontal="right" vertical="center"/>
    </xf>
    <xf numFmtId="0" fontId="0" fillId="0" borderId="82" xfId="0" applyBorder="1" applyAlignment="1">
      <alignment horizontal="right" vertical="center"/>
    </xf>
    <xf numFmtId="0" fontId="0" fillId="0" borderId="23" xfId="0" applyBorder="1" applyAlignment="1">
      <alignment horizontal="right" vertical="center"/>
    </xf>
    <xf numFmtId="0" fontId="0" fillId="0" borderId="128" xfId="0" applyBorder="1" applyAlignment="1">
      <alignment horizontal="right" vertical="center"/>
    </xf>
    <xf numFmtId="49" fontId="0" fillId="0" borderId="128" xfId="0" applyNumberFormat="1" applyBorder="1" applyAlignment="1" applyProtection="1">
      <alignment horizontal="left" vertical="center" indent="1"/>
      <protection locked="0"/>
    </xf>
    <xf numFmtId="49" fontId="0" fillId="0" borderId="129" xfId="0" applyNumberFormat="1" applyBorder="1" applyAlignment="1" applyProtection="1">
      <alignment horizontal="left" vertical="center" indent="1"/>
      <protection locked="0"/>
    </xf>
    <xf numFmtId="0" fontId="0" fillId="2" borderId="12" xfId="0" applyFill="1" applyBorder="1" applyAlignment="1" applyProtection="1">
      <alignment horizontal="center" vertical="center"/>
      <protection locked="0"/>
    </xf>
    <xf numFmtId="0" fontId="0" fillId="2" borderId="34" xfId="0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indent="1"/>
      <protection locked="0"/>
    </xf>
    <xf numFmtId="0" fontId="0" fillId="0" borderId="51" xfId="0" applyBorder="1" applyAlignment="1" applyProtection="1">
      <alignment horizontal="left" vertical="center" indent="1"/>
      <protection locked="0"/>
    </xf>
    <xf numFmtId="49" fontId="7" fillId="0" borderId="41" xfId="1" applyNumberFormat="1" applyFont="1" applyBorder="1" applyAlignment="1" applyProtection="1">
      <alignment horizontal="center" vertical="center"/>
      <protection locked="0"/>
    </xf>
    <xf numFmtId="49" fontId="15" fillId="0" borderId="41" xfId="1" applyNumberFormat="1" applyFont="1" applyBorder="1" applyAlignment="1" applyProtection="1">
      <alignment horizontal="center" vertical="center"/>
      <protection locked="0"/>
    </xf>
    <xf numFmtId="49" fontId="15" fillId="0" borderId="40" xfId="1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distributed" vertical="center"/>
      <protection locked="0"/>
    </xf>
    <xf numFmtId="49" fontId="7" fillId="0" borderId="36" xfId="0" applyNumberFormat="1" applyFont="1" applyBorder="1" applyAlignment="1" applyProtection="1">
      <alignment horizontal="distributed" vertical="center"/>
      <protection locked="0"/>
    </xf>
    <xf numFmtId="0" fontId="3" fillId="2" borderId="97" xfId="0" applyFont="1" applyFill="1" applyBorder="1" applyAlignment="1">
      <alignment horizontal="center" vertical="center" wrapText="1"/>
    </xf>
    <xf numFmtId="0" fontId="4" fillId="2" borderId="98" xfId="0" applyFont="1" applyFill="1" applyBorder="1" applyAlignment="1">
      <alignment horizontal="center" vertical="center"/>
    </xf>
    <xf numFmtId="0" fontId="0" fillId="0" borderId="0" xfId="0" applyAlignment="1" applyProtection="1">
      <alignment horizontal="left" vertical="center"/>
      <protection hidden="1"/>
    </xf>
    <xf numFmtId="38" fontId="22" fillId="2" borderId="110" xfId="1" applyFont="1" applyFill="1" applyBorder="1" applyAlignment="1" applyProtection="1">
      <alignment horizontal="center" vertical="center"/>
      <protection hidden="1"/>
    </xf>
    <xf numFmtId="38" fontId="22" fillId="2" borderId="108" xfId="1" applyFont="1" applyFill="1" applyBorder="1" applyAlignment="1" applyProtection="1">
      <alignment horizontal="center" vertical="center"/>
      <protection hidden="1"/>
    </xf>
    <xf numFmtId="0" fontId="22" fillId="0" borderId="110" xfId="0" applyFont="1" applyBorder="1" applyAlignment="1" applyProtection="1">
      <alignment horizontal="center" vertical="center"/>
      <protection hidden="1"/>
    </xf>
    <xf numFmtId="0" fontId="22" fillId="0" borderId="113" xfId="0" applyFont="1" applyBorder="1" applyAlignment="1" applyProtection="1">
      <alignment horizontal="center" vertical="center"/>
      <protection hidden="1"/>
    </xf>
    <xf numFmtId="0" fontId="22" fillId="0" borderId="93" xfId="0" applyFont="1" applyBorder="1" applyAlignment="1" applyProtection="1">
      <alignment horizontal="center" vertical="center"/>
      <protection hidden="1"/>
    </xf>
    <xf numFmtId="0" fontId="22" fillId="0" borderId="108" xfId="0" applyFont="1" applyBorder="1" applyAlignment="1" applyProtection="1">
      <alignment horizontal="center" vertical="center"/>
      <protection hidden="1"/>
    </xf>
    <xf numFmtId="38" fontId="22" fillId="0" borderId="105" xfId="1" applyFont="1" applyBorder="1" applyAlignment="1" applyProtection="1">
      <alignment horizontal="right" vertical="center" indent="1"/>
      <protection hidden="1"/>
    </xf>
    <xf numFmtId="38" fontId="22" fillId="0" borderId="91" xfId="1" applyFont="1" applyBorder="1" applyAlignment="1" applyProtection="1">
      <alignment horizontal="right" vertical="center" indent="1"/>
      <protection hidden="1"/>
    </xf>
    <xf numFmtId="38" fontId="22" fillId="0" borderId="106" xfId="1" applyFont="1" applyBorder="1" applyAlignment="1" applyProtection="1">
      <alignment horizontal="right" vertical="center" indent="1"/>
      <protection hidden="1"/>
    </xf>
    <xf numFmtId="0" fontId="22" fillId="0" borderId="103" xfId="0" applyFont="1" applyBorder="1" applyAlignment="1" applyProtection="1">
      <alignment horizontal="center" vertical="center"/>
      <protection hidden="1"/>
    </xf>
    <xf numFmtId="0" fontId="22" fillId="0" borderId="112" xfId="0" applyFont="1" applyBorder="1" applyAlignment="1" applyProtection="1">
      <alignment horizontal="center" vertical="center"/>
      <protection hidden="1"/>
    </xf>
    <xf numFmtId="0" fontId="22" fillId="0" borderId="3" xfId="0" applyFont="1" applyBorder="1" applyAlignment="1" applyProtection="1">
      <alignment horizontal="center" vertical="center"/>
      <protection hidden="1"/>
    </xf>
    <xf numFmtId="0" fontId="22" fillId="0" borderId="104" xfId="0" applyFont="1" applyBorder="1" applyAlignment="1" applyProtection="1">
      <alignment horizontal="center" vertical="center"/>
      <protection hidden="1"/>
    </xf>
    <xf numFmtId="38" fontId="22" fillId="0" borderId="101" xfId="1" applyFont="1" applyBorder="1" applyAlignment="1" applyProtection="1">
      <alignment horizontal="right" vertical="center" indent="1"/>
      <protection hidden="1"/>
    </xf>
    <xf numFmtId="38" fontId="22" fillId="0" borderId="1" xfId="1" applyFont="1" applyBorder="1" applyAlignment="1" applyProtection="1">
      <alignment horizontal="right" vertical="center" indent="1"/>
      <protection hidden="1"/>
    </xf>
    <xf numFmtId="38" fontId="22" fillId="0" borderId="102" xfId="1" applyFont="1" applyBorder="1" applyAlignment="1" applyProtection="1">
      <alignment horizontal="right" vertical="center" indent="1"/>
      <protection hidden="1"/>
    </xf>
    <xf numFmtId="38" fontId="22" fillId="2" borderId="103" xfId="1" applyFont="1" applyFill="1" applyBorder="1" applyAlignment="1" applyProtection="1">
      <alignment horizontal="center" vertical="center"/>
      <protection hidden="1"/>
    </xf>
    <xf numFmtId="38" fontId="22" fillId="2" borderId="104" xfId="1" applyFont="1" applyFill="1" applyBorder="1" applyAlignment="1" applyProtection="1">
      <alignment horizontal="center" vertical="center"/>
      <protection hidden="1"/>
    </xf>
    <xf numFmtId="0" fontId="22" fillId="0" borderId="90" xfId="0" applyFont="1" applyBorder="1" applyAlignment="1" applyProtection="1">
      <alignment horizontal="center" vertical="center"/>
      <protection hidden="1"/>
    </xf>
    <xf numFmtId="0" fontId="22" fillId="0" borderId="92" xfId="0" applyFont="1" applyBorder="1" applyAlignment="1" applyProtection="1">
      <alignment horizontal="center" vertical="center"/>
      <protection hidden="1"/>
    </xf>
    <xf numFmtId="49" fontId="22" fillId="0" borderId="105" xfId="0" applyNumberFormat="1" applyFont="1" applyBorder="1" applyAlignment="1" applyProtection="1">
      <alignment horizontal="center" vertical="center"/>
      <protection hidden="1"/>
    </xf>
    <xf numFmtId="49" fontId="22" fillId="0" borderId="91" xfId="0" applyNumberFormat="1" applyFont="1" applyBorder="1" applyAlignment="1" applyProtection="1">
      <alignment horizontal="center" vertical="center"/>
      <protection hidden="1"/>
    </xf>
    <xf numFmtId="49" fontId="22" fillId="0" borderId="92" xfId="0" applyNumberFormat="1" applyFont="1" applyBorder="1" applyAlignment="1" applyProtection="1">
      <alignment horizontal="center" vertical="center"/>
      <protection hidden="1"/>
    </xf>
    <xf numFmtId="0" fontId="22" fillId="0" borderId="105" xfId="0" applyFont="1" applyBorder="1" applyAlignment="1" applyProtection="1">
      <alignment horizontal="left" vertical="center" indent="1" shrinkToFit="1"/>
      <protection hidden="1"/>
    </xf>
    <xf numFmtId="0" fontId="22" fillId="0" borderId="91" xfId="0" applyFont="1" applyBorder="1" applyAlignment="1" applyProtection="1">
      <alignment horizontal="left" vertical="center" indent="1" shrinkToFit="1"/>
      <protection hidden="1"/>
    </xf>
    <xf numFmtId="0" fontId="22" fillId="0" borderId="106" xfId="0" applyFont="1" applyBorder="1" applyAlignment="1" applyProtection="1">
      <alignment horizontal="left" vertical="center" indent="1" shrinkToFit="1"/>
      <protection hidden="1"/>
    </xf>
    <xf numFmtId="0" fontId="22" fillId="0" borderId="88" xfId="0" applyFont="1" applyBorder="1" applyAlignment="1" applyProtection="1">
      <alignment horizontal="center" vertical="center"/>
      <protection hidden="1"/>
    </xf>
    <xf numFmtId="0" fontId="22" fillId="0" borderId="2" xfId="0" applyFont="1" applyBorder="1" applyAlignment="1" applyProtection="1">
      <alignment horizontal="center" vertical="center"/>
      <protection hidden="1"/>
    </xf>
    <xf numFmtId="49" fontId="22" fillId="0" borderId="101" xfId="0" applyNumberFormat="1" applyFont="1" applyBorder="1" applyAlignment="1" applyProtection="1">
      <alignment horizontal="center" vertical="center"/>
      <protection hidden="1"/>
    </xf>
    <xf numFmtId="49" fontId="22" fillId="0" borderId="1" xfId="0" applyNumberFormat="1" applyFont="1" applyBorder="1" applyAlignment="1" applyProtection="1">
      <alignment horizontal="center" vertical="center"/>
      <protection hidden="1"/>
    </xf>
    <xf numFmtId="49" fontId="22" fillId="0" borderId="2" xfId="0" applyNumberFormat="1" applyFont="1" applyBorder="1" applyAlignment="1" applyProtection="1">
      <alignment horizontal="center" vertical="center"/>
      <protection hidden="1"/>
    </xf>
    <xf numFmtId="0" fontId="22" fillId="0" borderId="101" xfId="0" applyFont="1" applyBorder="1" applyAlignment="1" applyProtection="1">
      <alignment horizontal="left" vertical="center" indent="1" shrinkToFit="1"/>
      <protection hidden="1"/>
    </xf>
    <xf numFmtId="0" fontId="22" fillId="0" borderId="1" xfId="0" applyFont="1" applyBorder="1" applyAlignment="1" applyProtection="1">
      <alignment horizontal="left" vertical="center" indent="1" shrinkToFit="1"/>
      <protection hidden="1"/>
    </xf>
    <xf numFmtId="0" fontId="22" fillId="0" borderId="102" xfId="0" applyFont="1" applyBorder="1" applyAlignment="1" applyProtection="1">
      <alignment horizontal="left" vertical="center" indent="1" shrinkToFit="1"/>
      <protection hidden="1"/>
    </xf>
    <xf numFmtId="0" fontId="22" fillId="0" borderId="103" xfId="0" applyFont="1" applyBorder="1" applyAlignment="1" applyProtection="1">
      <alignment horizontal="left" vertical="center" indent="1" shrinkToFit="1"/>
      <protection hidden="1"/>
    </xf>
    <xf numFmtId="0" fontId="22" fillId="0" borderId="3" xfId="0" applyFont="1" applyBorder="1" applyAlignment="1" applyProtection="1">
      <alignment horizontal="left" vertical="center" indent="1" shrinkToFit="1"/>
      <protection hidden="1"/>
    </xf>
    <xf numFmtId="0" fontId="22" fillId="0" borderId="104" xfId="0" applyFont="1" applyBorder="1" applyAlignment="1" applyProtection="1">
      <alignment horizontal="left" vertical="center" indent="1" shrinkToFit="1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22" fillId="0" borderId="85" xfId="0" applyFont="1" applyBorder="1" applyAlignment="1" applyProtection="1">
      <alignment horizontal="center" vertical="center"/>
      <protection hidden="1"/>
    </xf>
    <xf numFmtId="0" fontId="22" fillId="0" borderId="31" xfId="0" applyFont="1" applyBorder="1" applyAlignment="1" applyProtection="1">
      <alignment horizontal="center" vertical="center"/>
      <protection hidden="1"/>
    </xf>
    <xf numFmtId="49" fontId="22" fillId="0" borderId="99" xfId="0" applyNumberFormat="1" applyFont="1" applyBorder="1" applyAlignment="1" applyProtection="1">
      <alignment horizontal="center" vertical="center"/>
      <protection hidden="1"/>
    </xf>
    <xf numFmtId="49" fontId="22" fillId="0" borderId="86" xfId="0" applyNumberFormat="1" applyFont="1" applyBorder="1" applyAlignment="1" applyProtection="1">
      <alignment horizontal="center" vertical="center"/>
      <protection hidden="1"/>
    </xf>
    <xf numFmtId="49" fontId="22" fillId="0" borderId="31" xfId="0" applyNumberFormat="1" applyFont="1" applyBorder="1" applyAlignment="1" applyProtection="1">
      <alignment horizontal="center" vertical="center"/>
      <protection hidden="1"/>
    </xf>
    <xf numFmtId="0" fontId="22" fillId="0" borderId="99" xfId="0" applyFont="1" applyBorder="1" applyAlignment="1" applyProtection="1">
      <alignment horizontal="left" vertical="center" indent="1" shrinkToFit="1"/>
      <protection hidden="1"/>
    </xf>
    <xf numFmtId="0" fontId="22" fillId="0" borderId="86" xfId="0" applyFont="1" applyBorder="1" applyAlignment="1" applyProtection="1">
      <alignment horizontal="left" vertical="center" indent="1" shrinkToFit="1"/>
      <protection hidden="1"/>
    </xf>
    <xf numFmtId="0" fontId="22" fillId="0" borderId="100" xfId="0" applyFont="1" applyBorder="1" applyAlignment="1" applyProtection="1">
      <alignment horizontal="left" vertical="center" indent="1" shrinkToFit="1"/>
      <protection hidden="1"/>
    </xf>
    <xf numFmtId="38" fontId="22" fillId="0" borderId="99" xfId="1" applyFont="1" applyBorder="1" applyAlignment="1" applyProtection="1">
      <alignment horizontal="right" vertical="center" indent="1"/>
      <protection hidden="1"/>
    </xf>
    <xf numFmtId="38" fontId="22" fillId="0" borderId="86" xfId="1" applyFont="1" applyBorder="1" applyAlignment="1" applyProtection="1">
      <alignment horizontal="right" vertical="center" indent="1"/>
      <protection hidden="1"/>
    </xf>
    <xf numFmtId="38" fontId="22" fillId="0" borderId="100" xfId="1" applyFon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center" vertical="center"/>
      <protection hidden="1"/>
    </xf>
    <xf numFmtId="176" fontId="19" fillId="0" borderId="6" xfId="0" applyNumberFormat="1" applyFon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84" xfId="0" applyBorder="1" applyAlignment="1" applyProtection="1">
      <alignment horizontal="center" vertical="center" wrapText="1"/>
      <protection hidden="1"/>
    </xf>
    <xf numFmtId="0" fontId="0" fillId="0" borderId="96" xfId="0" applyBorder="1" applyAlignment="1" applyProtection="1">
      <alignment horizontal="center" vertical="center"/>
      <protection hidden="1"/>
    </xf>
    <xf numFmtId="0" fontId="0" fillId="0" borderId="97" xfId="0" applyBorder="1" applyAlignment="1" applyProtection="1">
      <alignment horizontal="center" vertical="center"/>
      <protection hidden="1"/>
    </xf>
    <xf numFmtId="0" fontId="0" fillId="0" borderId="98" xfId="0" applyBorder="1" applyAlignment="1" applyProtection="1">
      <alignment horizontal="center" vertical="center"/>
      <protection hidden="1"/>
    </xf>
    <xf numFmtId="0" fontId="0" fillId="0" borderId="97" xfId="0" applyBorder="1" applyAlignment="1" applyProtection="1">
      <alignment horizontal="center" vertical="center" wrapText="1"/>
      <protection hidden="1"/>
    </xf>
    <xf numFmtId="0" fontId="23" fillId="0" borderId="44" xfId="0" applyFont="1" applyBorder="1" applyAlignment="1" applyProtection="1">
      <alignment horizontal="center" vertical="center"/>
      <protection hidden="1"/>
    </xf>
    <xf numFmtId="0" fontId="23" fillId="0" borderId="47" xfId="0" applyFont="1" applyBorder="1" applyAlignment="1" applyProtection="1">
      <alignment horizontal="center" vertical="center"/>
      <protection hidden="1"/>
    </xf>
    <xf numFmtId="0" fontId="23" fillId="0" borderId="48" xfId="0" applyFont="1" applyBorder="1" applyAlignment="1" applyProtection="1">
      <alignment horizontal="center" vertical="center"/>
      <protection hidden="1"/>
    </xf>
    <xf numFmtId="0" fontId="23" fillId="0" borderId="37" xfId="0" applyFont="1" applyBorder="1" applyAlignment="1" applyProtection="1">
      <alignment horizontal="center" vertical="center"/>
      <protection hidden="1"/>
    </xf>
    <xf numFmtId="0" fontId="23" fillId="0" borderId="41" xfId="0" applyFont="1" applyBorder="1" applyAlignment="1" applyProtection="1">
      <alignment horizontal="center" vertical="center"/>
      <protection hidden="1"/>
    </xf>
    <xf numFmtId="0" fontId="23" fillId="0" borderId="40" xfId="0" applyFont="1" applyBorder="1" applyAlignment="1" applyProtection="1">
      <alignment horizontal="center" vertical="center"/>
      <protection hidden="1"/>
    </xf>
    <xf numFmtId="38" fontId="22" fillId="2" borderId="109" xfId="1" applyFont="1" applyFill="1" applyBorder="1" applyAlignment="1" applyProtection="1">
      <alignment horizontal="center" vertical="center"/>
      <protection hidden="1"/>
    </xf>
    <xf numFmtId="38" fontId="22" fillId="2" borderId="107" xfId="1" applyFont="1" applyFill="1" applyBorder="1" applyAlignment="1" applyProtection="1">
      <alignment horizontal="center" vertical="center"/>
      <protection hidden="1"/>
    </xf>
    <xf numFmtId="0" fontId="22" fillId="0" borderId="109" xfId="0" applyFont="1" applyBorder="1" applyAlignment="1" applyProtection="1">
      <alignment horizontal="center" vertical="center"/>
      <protection hidden="1"/>
    </xf>
    <xf numFmtId="0" fontId="22" fillId="0" borderId="111" xfId="0" applyFont="1" applyBorder="1" applyAlignment="1" applyProtection="1">
      <alignment horizontal="center" vertical="center"/>
      <protection hidden="1"/>
    </xf>
    <xf numFmtId="0" fontId="22" fillId="0" borderId="32" xfId="0" applyFont="1" applyBorder="1" applyAlignment="1" applyProtection="1">
      <alignment horizontal="center" vertical="center"/>
      <protection hidden="1"/>
    </xf>
    <xf numFmtId="0" fontId="22" fillId="0" borderId="107" xfId="0" applyFont="1" applyBorder="1" applyAlignment="1" applyProtection="1">
      <alignment horizontal="center" vertical="center"/>
      <protection hidden="1"/>
    </xf>
    <xf numFmtId="0" fontId="3" fillId="2" borderId="97" xfId="0" applyFont="1" applyFill="1" applyBorder="1" applyAlignment="1" applyProtection="1">
      <alignment horizontal="center" vertical="center"/>
      <protection hidden="1"/>
    </xf>
    <xf numFmtId="0" fontId="4" fillId="2" borderId="98" xfId="0" applyFont="1" applyFill="1" applyBorder="1" applyAlignment="1" applyProtection="1">
      <alignment horizontal="center" vertical="center"/>
      <protection hidden="1"/>
    </xf>
    <xf numFmtId="0" fontId="4" fillId="0" borderId="97" xfId="0" applyFont="1" applyBorder="1" applyAlignment="1" applyProtection="1">
      <alignment horizontal="center" vertical="center" wrapText="1"/>
      <protection hidden="1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98" xfId="0" applyFont="1" applyBorder="1" applyAlignment="1" applyProtection="1">
      <alignment horizontal="center" vertical="center" wrapText="1"/>
      <protection hidden="1"/>
    </xf>
    <xf numFmtId="0" fontId="0" fillId="0" borderId="78" xfId="0" applyBorder="1" applyAlignment="1" applyProtection="1">
      <alignment horizontal="right" vertical="center"/>
      <protection hidden="1"/>
    </xf>
    <xf numFmtId="0" fontId="0" fillId="0" borderId="79" xfId="0" applyBorder="1" applyAlignment="1" applyProtection="1">
      <alignment horizontal="right" vertical="center"/>
      <protection hidden="1"/>
    </xf>
    <xf numFmtId="49" fontId="19" fillId="0" borderId="79" xfId="0" applyNumberFormat="1" applyFont="1" applyBorder="1" applyAlignment="1" applyProtection="1">
      <alignment horizontal="left" vertical="center" indent="1"/>
      <protection hidden="1"/>
    </xf>
    <xf numFmtId="49" fontId="19" fillId="0" borderId="80" xfId="0" applyNumberFormat="1" applyFont="1" applyBorder="1" applyAlignment="1" applyProtection="1">
      <alignment horizontal="left" vertical="center" indent="1"/>
      <protection hidden="1"/>
    </xf>
    <xf numFmtId="0" fontId="0" fillId="0" borderId="53" xfId="0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center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67" xfId="0" applyBorder="1" applyAlignment="1" applyProtection="1">
      <alignment horizontal="center" vertical="center"/>
      <protection hidden="1"/>
    </xf>
    <xf numFmtId="0" fontId="0" fillId="0" borderId="68" xfId="0" applyBorder="1" applyAlignment="1" applyProtection="1">
      <alignment horizontal="center" vertical="center"/>
      <protection hidden="1"/>
    </xf>
    <xf numFmtId="0" fontId="19" fillId="0" borderId="66" xfId="0" applyFont="1" applyBorder="1" applyAlignment="1" applyProtection="1">
      <alignment horizontal="left" vertical="center" indent="1" shrinkToFit="1"/>
      <protection hidden="1"/>
    </xf>
    <xf numFmtId="0" fontId="19" fillId="0" borderId="75" xfId="0" applyFont="1" applyBorder="1" applyAlignment="1" applyProtection="1">
      <alignment horizontal="left" vertical="center" indent="1" shrinkToFit="1"/>
      <protection hidden="1"/>
    </xf>
    <xf numFmtId="0" fontId="0" fillId="0" borderId="37" xfId="0" applyBorder="1" applyAlignment="1" applyProtection="1">
      <alignment horizontal="right" vertical="center"/>
      <protection hidden="1"/>
    </xf>
    <xf numFmtId="0" fontId="0" fillId="0" borderId="41" xfId="0" applyBorder="1" applyAlignment="1" applyProtection="1">
      <alignment horizontal="right" vertical="center"/>
      <protection hidden="1"/>
    </xf>
    <xf numFmtId="49" fontId="19" fillId="0" borderId="41" xfId="0" applyNumberFormat="1" applyFont="1" applyBorder="1" applyAlignment="1" applyProtection="1">
      <alignment horizontal="left" vertical="center" indent="1"/>
      <protection hidden="1"/>
    </xf>
    <xf numFmtId="49" fontId="19" fillId="0" borderId="40" xfId="0" applyNumberFormat="1" applyFont="1" applyBorder="1" applyAlignment="1" applyProtection="1">
      <alignment horizontal="left" vertical="center" indent="1"/>
      <protection hidden="1"/>
    </xf>
    <xf numFmtId="0" fontId="0" fillId="0" borderId="39" xfId="0" applyBorder="1" applyAlignment="1" applyProtection="1">
      <alignment horizontal="center" vertical="center"/>
      <protection hidden="1"/>
    </xf>
    <xf numFmtId="0" fontId="0" fillId="0" borderId="77" xfId="0" applyBorder="1" applyAlignment="1" applyProtection="1">
      <alignment horizontal="center" vertical="center"/>
      <protection hidden="1"/>
    </xf>
    <xf numFmtId="0" fontId="19" fillId="0" borderId="41" xfId="0" applyFont="1" applyBorder="1" applyAlignment="1" applyProtection="1">
      <alignment horizontal="left" vertical="center" indent="1" shrinkToFit="1"/>
      <protection hidden="1"/>
    </xf>
    <xf numFmtId="0" fontId="19" fillId="0" borderId="40" xfId="0" applyFont="1" applyBorder="1" applyAlignment="1" applyProtection="1">
      <alignment horizontal="left" vertical="center" indent="1" shrinkToFit="1"/>
      <protection hidden="1"/>
    </xf>
    <xf numFmtId="49" fontId="19" fillId="0" borderId="128" xfId="0" applyNumberFormat="1" applyFont="1" applyBorder="1" applyAlignment="1" applyProtection="1">
      <alignment horizontal="left" vertical="center" indent="1"/>
      <protection hidden="1"/>
    </xf>
    <xf numFmtId="49" fontId="19" fillId="0" borderId="129" xfId="0" applyNumberFormat="1" applyFont="1" applyBorder="1" applyAlignment="1" applyProtection="1">
      <alignment horizontal="left" vertical="center" indent="1"/>
      <protection hidden="1"/>
    </xf>
    <xf numFmtId="0" fontId="19" fillId="0" borderId="79" xfId="0" applyFont="1" applyBorder="1" applyAlignment="1" applyProtection="1">
      <alignment horizontal="left" vertical="center" indent="1"/>
      <protection hidden="1"/>
    </xf>
    <xf numFmtId="0" fontId="19" fillId="0" borderId="80" xfId="0" applyFont="1" applyBorder="1" applyAlignment="1" applyProtection="1">
      <alignment horizontal="left" vertical="center" indent="1"/>
      <protection hidden="1"/>
    </xf>
    <xf numFmtId="0" fontId="0" fillId="0" borderId="76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center" vertical="center"/>
      <protection hidden="1"/>
    </xf>
    <xf numFmtId="0" fontId="19" fillId="0" borderId="3" xfId="0" applyFont="1" applyBorder="1" applyAlignment="1" applyProtection="1">
      <alignment horizontal="center" vertical="center"/>
      <protection hidden="1"/>
    </xf>
    <xf numFmtId="0" fontId="19" fillId="0" borderId="4" xfId="0" applyFont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49" fontId="19" fillId="0" borderId="3" xfId="0" applyNumberFormat="1" applyFont="1" applyBorder="1" applyAlignment="1" applyProtection="1">
      <alignment horizontal="center" vertical="center" shrinkToFit="1"/>
      <protection hidden="1"/>
    </xf>
    <xf numFmtId="49" fontId="19" fillId="0" borderId="56" xfId="0" applyNumberFormat="1" applyFont="1" applyBorder="1" applyAlignment="1" applyProtection="1">
      <alignment horizontal="center" vertical="center" shrinkToFit="1"/>
      <protection hidden="1"/>
    </xf>
    <xf numFmtId="0" fontId="19" fillId="0" borderId="66" xfId="0" applyFont="1" applyBorder="1" applyAlignment="1" applyProtection="1">
      <alignment horizontal="center" vertical="center" shrinkToFit="1"/>
      <protection hidden="1"/>
    </xf>
    <xf numFmtId="0" fontId="19" fillId="0" borderId="75" xfId="0" applyFont="1" applyBorder="1" applyAlignment="1" applyProtection="1">
      <alignment horizontal="center" vertical="center" shrinkToFit="1"/>
      <protection hidden="1"/>
    </xf>
    <xf numFmtId="0" fontId="0" fillId="0" borderId="81" xfId="0" applyBorder="1" applyAlignment="1" applyProtection="1">
      <alignment horizontal="right" vertical="center"/>
      <protection hidden="1"/>
    </xf>
    <xf numFmtId="0" fontId="0" fillId="0" borderId="82" xfId="0" applyBorder="1" applyAlignment="1" applyProtection="1">
      <alignment horizontal="right" vertical="center"/>
      <protection hidden="1"/>
    </xf>
    <xf numFmtId="0" fontId="19" fillId="0" borderId="82" xfId="0" applyFont="1" applyBorder="1" applyAlignment="1" applyProtection="1">
      <alignment horizontal="left" vertical="center" indent="1"/>
      <protection hidden="1"/>
    </xf>
    <xf numFmtId="0" fontId="19" fillId="0" borderId="83" xfId="0" applyFont="1" applyBorder="1" applyAlignment="1" applyProtection="1">
      <alignment horizontal="left" vertical="center" indent="1"/>
      <protection hidden="1"/>
    </xf>
    <xf numFmtId="49" fontId="21" fillId="0" borderId="41" xfId="1" applyNumberFormat="1" applyFont="1" applyBorder="1" applyAlignment="1" applyProtection="1">
      <alignment horizontal="center" vertical="center"/>
      <protection hidden="1"/>
    </xf>
    <xf numFmtId="49" fontId="21" fillId="0" borderId="40" xfId="1" applyNumberFormat="1" applyFont="1" applyBorder="1" applyAlignment="1" applyProtection="1">
      <alignment horizontal="center" vertical="center"/>
      <protection hidden="1"/>
    </xf>
    <xf numFmtId="49" fontId="19" fillId="0" borderId="5" xfId="0" applyNumberFormat="1" applyFont="1" applyBorder="1" applyAlignment="1" applyProtection="1">
      <alignment horizontal="center" vertical="center"/>
      <protection hidden="1"/>
    </xf>
    <xf numFmtId="49" fontId="19" fillId="0" borderId="6" xfId="0" applyNumberFormat="1" applyFont="1" applyBorder="1" applyAlignment="1" applyProtection="1">
      <alignment horizontal="center" vertical="center"/>
      <protection hidden="1"/>
    </xf>
    <xf numFmtId="49" fontId="19" fillId="0" borderId="7" xfId="0" applyNumberFormat="1" applyFont="1" applyBorder="1" applyAlignment="1" applyProtection="1">
      <alignment horizontal="center" vertical="center"/>
      <protection hidden="1"/>
    </xf>
    <xf numFmtId="0" fontId="0" fillId="0" borderId="5" xfId="0" applyBorder="1" applyAlignment="1" applyProtection="1">
      <alignment horizontal="center" vertical="center"/>
      <protection hidden="1"/>
    </xf>
    <xf numFmtId="0" fontId="0" fillId="0" borderId="69" xfId="0" applyBorder="1" applyAlignment="1" applyProtection="1">
      <alignment horizontal="center" vertical="center"/>
      <protection hidden="1"/>
    </xf>
    <xf numFmtId="0" fontId="19" fillId="0" borderId="6" xfId="0" applyFont="1" applyBorder="1" applyAlignment="1" applyProtection="1">
      <alignment horizontal="center" vertical="center" shrinkToFit="1"/>
      <protection hidden="1"/>
    </xf>
    <xf numFmtId="0" fontId="19" fillId="0" borderId="36" xfId="0" applyFont="1" applyBorder="1" applyAlignment="1" applyProtection="1">
      <alignment horizontal="center" vertical="center" shrinkToFit="1"/>
      <protection hidden="1"/>
    </xf>
    <xf numFmtId="0" fontId="0" fillId="0" borderId="53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0" fontId="19" fillId="0" borderId="0" xfId="0" applyFont="1" applyAlignment="1" applyProtection="1">
      <alignment horizontal="left" vertical="center" indent="1"/>
      <protection hidden="1"/>
    </xf>
    <xf numFmtId="0" fontId="19" fillId="0" borderId="51" xfId="0" applyFont="1" applyBorder="1" applyAlignment="1" applyProtection="1">
      <alignment horizontal="left" vertical="center" indent="1"/>
      <protection hidden="1"/>
    </xf>
    <xf numFmtId="0" fontId="0" fillId="0" borderId="33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9" fillId="2" borderId="12" xfId="0" applyFont="1" applyFill="1" applyBorder="1" applyAlignment="1" applyProtection="1">
      <alignment horizontal="center" vertical="center"/>
      <protection hidden="1"/>
    </xf>
    <xf numFmtId="0" fontId="20" fillId="2" borderId="12" xfId="0" applyFont="1" applyFill="1" applyBorder="1" applyAlignment="1" applyProtection="1">
      <alignment horizontal="center" vertical="center"/>
      <protection hidden="1"/>
    </xf>
    <xf numFmtId="0" fontId="20" fillId="2" borderId="34" xfId="0" applyFont="1" applyFill="1" applyBorder="1" applyAlignment="1" applyProtection="1">
      <alignment horizontal="center" vertical="center"/>
      <protection hidden="1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66" xfId="0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horizontal="center" vertical="center"/>
      <protection hidden="1"/>
    </xf>
    <xf numFmtId="0" fontId="19" fillId="0" borderId="71" xfId="0" applyFont="1" applyBorder="1" applyAlignment="1" applyProtection="1">
      <alignment horizontal="center" vertical="center" shrinkToFit="1"/>
      <protection hidden="1"/>
    </xf>
    <xf numFmtId="0" fontId="19" fillId="0" borderId="74" xfId="0" applyFont="1" applyBorder="1" applyAlignment="1" applyProtection="1">
      <alignment horizontal="center" vertical="center" shrinkToFit="1"/>
      <protection hidden="1"/>
    </xf>
    <xf numFmtId="49" fontId="21" fillId="0" borderId="6" xfId="0" applyNumberFormat="1" applyFont="1" applyBorder="1" applyAlignment="1" applyProtection="1">
      <alignment horizontal="distributed" vertical="center"/>
      <protection hidden="1"/>
    </xf>
    <xf numFmtId="49" fontId="21" fillId="0" borderId="36" xfId="0" applyNumberFormat="1" applyFont="1" applyBorder="1" applyAlignment="1" applyProtection="1">
      <alignment horizontal="distributed" vertical="center"/>
      <protection hidden="1"/>
    </xf>
    <xf numFmtId="0" fontId="0" fillId="0" borderId="64" xfId="0" applyBorder="1" applyAlignment="1" applyProtection="1">
      <alignment horizontal="right" vertical="center"/>
      <protection hidden="1"/>
    </xf>
    <xf numFmtId="0" fontId="0" fillId="0" borderId="58" xfId="0" applyBorder="1" applyAlignment="1" applyProtection="1">
      <alignment horizontal="right" vertical="center"/>
      <protection hidden="1"/>
    </xf>
    <xf numFmtId="0" fontId="19" fillId="0" borderId="58" xfId="0" applyFont="1" applyBorder="1" applyAlignment="1" applyProtection="1">
      <alignment horizontal="left" vertical="center" indent="1"/>
      <protection hidden="1"/>
    </xf>
    <xf numFmtId="0" fontId="20" fillId="0" borderId="58" xfId="0" applyFont="1" applyBorder="1" applyAlignment="1" applyProtection="1">
      <alignment horizontal="left" vertical="center" indent="1"/>
      <protection hidden="1"/>
    </xf>
    <xf numFmtId="0" fontId="20" fillId="0" borderId="60" xfId="0" applyFont="1" applyBorder="1" applyAlignment="1" applyProtection="1">
      <alignment horizontal="left" vertical="center" indent="1"/>
      <protection hidden="1"/>
    </xf>
    <xf numFmtId="0" fontId="0" fillId="0" borderId="44" xfId="0" applyBorder="1" applyAlignment="1" applyProtection="1">
      <alignment horizontal="center" vertical="center"/>
      <protection hidden="1"/>
    </xf>
    <xf numFmtId="0" fontId="0" fillId="0" borderId="47" xfId="0" applyBorder="1" applyAlignment="1" applyProtection="1">
      <alignment horizontal="center" vertical="center"/>
      <protection hidden="1"/>
    </xf>
    <xf numFmtId="0" fontId="0" fillId="0" borderId="70" xfId="0" applyBorder="1" applyAlignment="1" applyProtection="1">
      <alignment horizontal="center" vertical="center"/>
      <protection hidden="1"/>
    </xf>
    <xf numFmtId="0" fontId="0" fillId="0" borderId="71" xfId="0" applyBorder="1" applyAlignment="1" applyProtection="1">
      <alignment horizontal="center" vertical="center"/>
      <protection hidden="1"/>
    </xf>
    <xf numFmtId="0" fontId="0" fillId="0" borderId="72" xfId="0" applyBorder="1" applyAlignment="1" applyProtection="1">
      <alignment horizontal="center" vertical="center"/>
      <protection hidden="1"/>
    </xf>
    <xf numFmtId="0" fontId="0" fillId="0" borderId="7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horizontal="center"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left" vertical="center" indent="1" shrinkToFit="1"/>
      <protection hidden="1"/>
    </xf>
    <xf numFmtId="0" fontId="6" fillId="0" borderId="9" xfId="0" applyFont="1" applyBorder="1" applyAlignment="1" applyProtection="1">
      <alignment horizontal="left" vertical="center" indent="1" shrinkToFi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37" xfId="0" applyFont="1" applyBorder="1" applyAlignment="1" applyProtection="1">
      <alignment horizontal="center" vertical="center" wrapText="1"/>
      <protection hidden="1"/>
    </xf>
    <xf numFmtId="0" fontId="4" fillId="0" borderId="38" xfId="0" applyFont="1" applyBorder="1" applyAlignment="1" applyProtection="1">
      <alignment horizontal="center" vertical="center" wrapText="1"/>
      <protection hidden="1"/>
    </xf>
    <xf numFmtId="0" fontId="5" fillId="0" borderId="18" xfId="0" applyFont="1" applyBorder="1" applyAlignment="1" applyProtection="1">
      <alignment horizontal="center" vertical="center" shrinkToFit="1"/>
      <protection hidden="1"/>
    </xf>
    <xf numFmtId="0" fontId="5" fillId="0" borderId="42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vertical="center" shrinkToFit="1"/>
      <protection hidden="1"/>
    </xf>
    <xf numFmtId="0" fontId="0" fillId="0" borderId="40" xfId="0" applyBorder="1" applyAlignment="1" applyProtection="1">
      <alignment horizontal="center" vertical="center" shrinkToFit="1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3" xfId="0" applyBorder="1" applyAlignment="1" applyProtection="1">
      <alignment horizontal="center" vertical="center"/>
      <protection hidden="1"/>
    </xf>
    <xf numFmtId="0" fontId="4" fillId="0" borderId="3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right" vertical="center" shrinkToFit="1"/>
      <protection hidden="1"/>
    </xf>
    <xf numFmtId="0" fontId="3" fillId="0" borderId="0" xfId="0" applyFont="1" applyAlignment="1" applyProtection="1">
      <alignment horizontal="left" vertical="center" inden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9" fillId="0" borderId="64" xfId="0" applyFont="1" applyBorder="1" applyAlignment="1" applyProtection="1">
      <alignment horizontal="center" vertical="center" shrinkToFit="1"/>
      <protection hidden="1"/>
    </xf>
    <xf numFmtId="0" fontId="9" fillId="0" borderId="119" xfId="0" applyFont="1" applyBorder="1" applyAlignment="1" applyProtection="1">
      <alignment horizontal="center" vertical="center" shrinkToFit="1"/>
      <protection hidden="1"/>
    </xf>
    <xf numFmtId="0" fontId="3" fillId="0" borderId="123" xfId="0" applyFont="1" applyBorder="1" applyAlignment="1" applyProtection="1">
      <alignment horizontal="center" vertical="center" shrinkToFit="1"/>
      <protection hidden="1"/>
    </xf>
    <xf numFmtId="0" fontId="3" fillId="0" borderId="58" xfId="0" applyFont="1" applyBorder="1" applyAlignment="1" applyProtection="1">
      <alignment horizontal="center" vertical="center" shrinkToFit="1"/>
      <protection hidden="1"/>
    </xf>
    <xf numFmtId="0" fontId="3" fillId="0" borderId="59" xfId="0" applyFont="1" applyBorder="1" applyAlignment="1" applyProtection="1">
      <alignment horizontal="center" vertical="center" shrinkToFit="1"/>
      <protection hidden="1"/>
    </xf>
    <xf numFmtId="0" fontId="9" fillId="0" borderId="58" xfId="0" applyFont="1" applyBorder="1" applyAlignment="1" applyProtection="1">
      <alignment horizontal="center" vertical="center" shrinkToFit="1"/>
      <protection hidden="1"/>
    </xf>
    <xf numFmtId="0" fontId="3" fillId="0" borderId="45" xfId="0" applyFont="1" applyBorder="1" applyAlignment="1" applyProtection="1">
      <alignment horizontal="center" vertical="center" wrapText="1"/>
      <protection hidden="1"/>
    </xf>
    <xf numFmtId="0" fontId="4" fillId="0" borderId="126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4" fillId="0" borderId="127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9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35" xfId="0" applyFont="1" applyBorder="1" applyAlignment="1" applyProtection="1">
      <alignment horizontal="center" vertical="center" wrapText="1"/>
      <protection hidden="1"/>
    </xf>
    <xf numFmtId="0" fontId="3" fillId="0" borderId="7" xfId="0" applyFont="1" applyBorder="1" applyAlignment="1" applyProtection="1">
      <alignment horizontal="center" vertical="center" wrapText="1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51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53" xfId="0" applyBorder="1" applyAlignment="1" applyProtection="1">
      <alignment horizontal="center" vertical="center" shrinkToFit="1"/>
      <protection hidden="1"/>
    </xf>
    <xf numFmtId="0" fontId="0" fillId="0" borderId="118" xfId="0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vertical="center" shrinkToFit="1"/>
      <protection hidden="1"/>
    </xf>
    <xf numFmtId="0" fontId="0" fillId="0" borderId="114" xfId="0" applyBorder="1" applyAlignment="1" applyProtection="1">
      <alignment horizontal="center" vertical="center" shrinkToFit="1"/>
      <protection hidden="1"/>
    </xf>
    <xf numFmtId="0" fontId="0" fillId="0" borderId="124" xfId="0" applyBorder="1" applyAlignment="1" applyProtection="1">
      <alignment horizontal="center" vertical="center" shrinkToFit="1"/>
      <protection hidden="1"/>
    </xf>
    <xf numFmtId="0" fontId="0" fillId="0" borderId="0" xfId="0" applyAlignment="1" applyProtection="1">
      <alignment horizontal="center" vertical="center" shrinkToFit="1"/>
      <protection hidden="1"/>
    </xf>
    <xf numFmtId="0" fontId="0" fillId="0" borderId="9" xfId="0" applyBorder="1" applyAlignment="1" applyProtection="1">
      <alignment horizontal="center" vertical="center" shrinkToFit="1"/>
      <protection hidden="1"/>
    </xf>
    <xf numFmtId="0" fontId="0" fillId="0" borderId="125" xfId="0" applyBorder="1" applyAlignment="1" applyProtection="1">
      <alignment horizontal="center" vertical="center" shrinkToFit="1"/>
      <protection hidden="1"/>
    </xf>
    <xf numFmtId="0" fontId="0" fillId="0" borderId="6" xfId="0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4" fillId="0" borderId="21" xfId="0" applyFont="1" applyBorder="1" applyAlignment="1" applyProtection="1">
      <alignment horizontal="right" vertical="center" indent="1"/>
      <protection hidden="1"/>
    </xf>
    <xf numFmtId="0" fontId="4" fillId="0" borderId="22" xfId="0" applyFont="1" applyBorder="1" applyAlignment="1" applyProtection="1">
      <alignment horizontal="right" vertical="center" indent="1"/>
      <protection hidden="1"/>
    </xf>
    <xf numFmtId="0" fontId="3" fillId="0" borderId="20" xfId="0" applyFont="1" applyBorder="1" applyAlignment="1" applyProtection="1">
      <alignment horizontal="right" indent="1" shrinkToFit="1"/>
      <protection hidden="1"/>
    </xf>
    <xf numFmtId="0" fontId="3" fillId="0" borderId="21" xfId="0" applyFont="1" applyBorder="1" applyAlignment="1" applyProtection="1">
      <alignment horizontal="right" indent="1" shrinkToFit="1"/>
      <protection hidden="1"/>
    </xf>
    <xf numFmtId="0" fontId="3" fillId="0" borderId="22" xfId="0" applyFont="1" applyBorder="1" applyAlignment="1" applyProtection="1">
      <alignment horizontal="right" indent="1" shrinkToFit="1"/>
      <protection hidden="1"/>
    </xf>
    <xf numFmtId="38" fontId="3" fillId="0" borderId="20" xfId="0" applyNumberFormat="1" applyFont="1" applyBorder="1" applyAlignment="1" applyProtection="1">
      <alignment horizontal="right" indent="1" shrinkToFit="1"/>
      <protection hidden="1"/>
    </xf>
    <xf numFmtId="0" fontId="3" fillId="0" borderId="43" xfId="0" applyFont="1" applyBorder="1" applyAlignment="1" applyProtection="1">
      <alignment horizontal="right" indent="1" shrinkToFit="1"/>
      <protection hidden="1"/>
    </xf>
    <xf numFmtId="0" fontId="3" fillId="0" borderId="55" xfId="0" applyFont="1" applyBorder="1" applyAlignment="1" applyProtection="1">
      <alignment horizontal="right" shrinkToFit="1"/>
      <protection hidden="1"/>
    </xf>
    <xf numFmtId="0" fontId="3" fillId="0" borderId="21" xfId="0" applyFont="1" applyBorder="1" applyAlignment="1" applyProtection="1">
      <alignment horizontal="right" shrinkToFit="1"/>
      <protection hidden="1"/>
    </xf>
    <xf numFmtId="0" fontId="3" fillId="0" borderId="43" xfId="0" applyFont="1" applyBorder="1" applyAlignment="1" applyProtection="1">
      <alignment horizontal="right" shrinkToFi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right" vertical="center" indent="1"/>
      <protection hidden="1"/>
    </xf>
    <xf numFmtId="0" fontId="4" fillId="0" borderId="7" xfId="0" applyFont="1" applyBorder="1" applyAlignment="1" applyProtection="1">
      <alignment horizontal="right" vertical="center" indent="1"/>
      <protection hidden="1"/>
    </xf>
    <xf numFmtId="0" fontId="4" fillId="0" borderId="54" xfId="0" applyFont="1" applyBorder="1" applyAlignment="1" applyProtection="1">
      <alignment horizontal="right" vertical="center" indent="1"/>
      <protection hidden="1"/>
    </xf>
    <xf numFmtId="0" fontId="4" fillId="0" borderId="18" xfId="0" applyFont="1" applyBorder="1" applyAlignment="1" applyProtection="1">
      <alignment horizontal="right" vertical="center" indent="1"/>
      <protection hidden="1"/>
    </xf>
    <xf numFmtId="0" fontId="4" fillId="0" borderId="19" xfId="0" applyFont="1" applyBorder="1" applyAlignment="1" applyProtection="1">
      <alignment horizontal="right" vertical="center" indent="1"/>
      <protection hidden="1"/>
    </xf>
    <xf numFmtId="38" fontId="3" fillId="0" borderId="17" xfId="0" applyNumberFormat="1" applyFont="1" applyBorder="1" applyAlignment="1" applyProtection="1">
      <alignment horizontal="right" indent="1" shrinkToFit="1"/>
      <protection hidden="1"/>
    </xf>
    <xf numFmtId="0" fontId="3" fillId="0" borderId="18" xfId="0" applyFont="1" applyBorder="1" applyAlignment="1" applyProtection="1">
      <alignment horizontal="right" indent="1" shrinkToFit="1"/>
      <protection hidden="1"/>
    </xf>
    <xf numFmtId="0" fontId="3" fillId="0" borderId="19" xfId="0" applyFont="1" applyBorder="1" applyAlignment="1" applyProtection="1">
      <alignment horizontal="right" indent="1" shrinkToFit="1"/>
      <protection hidden="1"/>
    </xf>
    <xf numFmtId="0" fontId="3" fillId="0" borderId="42" xfId="0" applyFont="1" applyBorder="1" applyAlignment="1" applyProtection="1">
      <alignment horizontal="right" indent="1" shrinkToFit="1"/>
      <protection hidden="1"/>
    </xf>
    <xf numFmtId="0" fontId="3" fillId="0" borderId="54" xfId="0" applyFont="1" applyBorder="1" applyAlignment="1" applyProtection="1">
      <alignment horizontal="right" shrinkToFit="1"/>
      <protection hidden="1"/>
    </xf>
    <xf numFmtId="0" fontId="3" fillId="0" borderId="18" xfId="0" applyFont="1" applyBorder="1" applyAlignment="1" applyProtection="1">
      <alignment horizontal="right" shrinkToFit="1"/>
      <protection hidden="1"/>
    </xf>
    <xf numFmtId="0" fontId="3" fillId="0" borderId="42" xfId="0" applyFont="1" applyBorder="1" applyAlignment="1" applyProtection="1">
      <alignment horizontal="right" shrinkToFit="1"/>
      <protection hidden="1"/>
    </xf>
    <xf numFmtId="0" fontId="3" fillId="0" borderId="34" xfId="0" applyFont="1" applyBorder="1" applyAlignment="1" applyProtection="1">
      <alignment horizontal="center" vertical="center"/>
      <protection hidden="1"/>
    </xf>
    <xf numFmtId="0" fontId="3" fillId="0" borderId="51" xfId="0" applyFont="1" applyBorder="1" applyAlignment="1" applyProtection="1">
      <alignment horizontal="center" vertical="center"/>
      <protection hidden="1"/>
    </xf>
    <xf numFmtId="0" fontId="4" fillId="0" borderId="15" xfId="0" applyFont="1" applyBorder="1" applyAlignment="1" applyProtection="1">
      <alignment horizontal="left" vertical="center" indent="1" shrinkToFit="1"/>
      <protection hidden="1"/>
    </xf>
    <xf numFmtId="0" fontId="4" fillId="0" borderId="16" xfId="0" applyFont="1" applyBorder="1" applyAlignment="1" applyProtection="1">
      <alignment horizontal="left" vertical="center" indent="1" shrinkToFit="1"/>
      <protection hidden="1"/>
    </xf>
    <xf numFmtId="0" fontId="9" fillId="0" borderId="2" xfId="0" applyFont="1" applyBorder="1" applyAlignment="1" applyProtection="1">
      <alignment horizontal="center" vertical="center"/>
      <protection hidden="1"/>
    </xf>
    <xf numFmtId="0" fontId="9" fillId="0" borderId="104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9" fillId="0" borderId="4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4" fillId="0" borderId="30" xfId="0" applyFont="1" applyBorder="1" applyAlignment="1" applyProtection="1">
      <alignment horizontal="center" vertical="center"/>
      <protection hidden="1"/>
    </xf>
    <xf numFmtId="0" fontId="4" fillId="0" borderId="31" xfId="0" applyFont="1" applyBorder="1" applyAlignment="1" applyProtection="1">
      <alignment horizontal="center" vertical="center"/>
      <protection hidden="1"/>
    </xf>
    <xf numFmtId="0" fontId="4" fillId="0" borderId="32" xfId="0" applyFont="1" applyBorder="1" applyAlignment="1" applyProtection="1">
      <alignment horizontal="center" vertical="center"/>
      <protection hidden="1"/>
    </xf>
    <xf numFmtId="0" fontId="4" fillId="0" borderId="64" xfId="0" applyFont="1" applyBorder="1" applyAlignment="1" applyProtection="1">
      <alignment horizontal="right" vertical="center" indent="1"/>
      <protection hidden="1"/>
    </xf>
    <xf numFmtId="0" fontId="4" fillId="0" borderId="58" xfId="0" applyFont="1" applyBorder="1" applyAlignment="1" applyProtection="1">
      <alignment horizontal="right" vertical="center" indent="1"/>
      <protection hidden="1"/>
    </xf>
    <xf numFmtId="0" fontId="4" fillId="0" borderId="59" xfId="0" applyFont="1" applyBorder="1" applyAlignment="1" applyProtection="1">
      <alignment horizontal="right" vertical="center" indent="1"/>
      <protection hidden="1"/>
    </xf>
    <xf numFmtId="38" fontId="3" fillId="0" borderId="57" xfId="0" applyNumberFormat="1" applyFont="1" applyBorder="1" applyAlignment="1" applyProtection="1">
      <alignment horizontal="right" indent="1" shrinkToFit="1"/>
      <protection hidden="1"/>
    </xf>
    <xf numFmtId="0" fontId="3" fillId="0" borderId="58" xfId="0" applyFont="1" applyBorder="1" applyAlignment="1" applyProtection="1">
      <alignment horizontal="right" indent="1" shrinkToFit="1"/>
      <protection hidden="1"/>
    </xf>
    <xf numFmtId="0" fontId="3" fillId="0" borderId="59" xfId="0" applyFont="1" applyBorder="1" applyAlignment="1" applyProtection="1">
      <alignment horizontal="right" indent="1" shrinkToFit="1"/>
      <protection hidden="1"/>
    </xf>
    <xf numFmtId="0" fontId="3" fillId="0" borderId="60" xfId="0" applyFont="1" applyBorder="1" applyAlignment="1" applyProtection="1">
      <alignment horizontal="right" indent="1" shrinkToFit="1"/>
      <protection hidden="1"/>
    </xf>
    <xf numFmtId="0" fontId="3" fillId="0" borderId="64" xfId="0" applyFont="1" applyBorder="1" applyAlignment="1" applyProtection="1">
      <alignment horizontal="right" shrinkToFit="1"/>
      <protection hidden="1"/>
    </xf>
    <xf numFmtId="0" fontId="3" fillId="0" borderId="58" xfId="0" applyFont="1" applyBorder="1" applyAlignment="1" applyProtection="1">
      <alignment horizontal="right" shrinkToFit="1"/>
      <protection hidden="1"/>
    </xf>
    <xf numFmtId="0" fontId="3" fillId="0" borderId="60" xfId="0" applyFont="1" applyBorder="1" applyAlignment="1" applyProtection="1">
      <alignment horizontal="right" shrinkToFit="1"/>
      <protection hidden="1"/>
    </xf>
    <xf numFmtId="0" fontId="0" fillId="0" borderId="49" xfId="0" applyBorder="1" applyAlignment="1" applyProtection="1">
      <alignment horizontal="center" vertical="center"/>
      <protection hidden="1"/>
    </xf>
    <xf numFmtId="0" fontId="0" fillId="0" borderId="50" xfId="0" applyBorder="1" applyAlignment="1" applyProtection="1">
      <alignment horizontal="center" vertical="center"/>
      <protection hidden="1"/>
    </xf>
    <xf numFmtId="0" fontId="0" fillId="0" borderId="52" xfId="0" applyBorder="1" applyAlignment="1" applyProtection="1">
      <alignment horizontal="center" vertical="center"/>
      <protection hidden="1"/>
    </xf>
    <xf numFmtId="0" fontId="4" fillId="0" borderId="11" xfId="0" applyFont="1" applyBorder="1" applyAlignment="1" applyProtection="1">
      <alignment horizontal="center" vertical="center" shrinkToFit="1"/>
      <protection hidden="1"/>
    </xf>
    <xf numFmtId="0" fontId="4" fillId="0" borderId="13" xfId="0" applyFont="1" applyBorder="1" applyAlignment="1" applyProtection="1">
      <alignment horizontal="center" vertical="center" shrinkToFit="1"/>
      <protection hidden="1"/>
    </xf>
    <xf numFmtId="0" fontId="4" fillId="0" borderId="8" xfId="0" applyFont="1" applyBorder="1" applyAlignment="1" applyProtection="1">
      <alignment horizontal="center" vertical="center" shrinkToFit="1"/>
      <protection hidden="1"/>
    </xf>
    <xf numFmtId="0" fontId="4" fillId="0" borderId="9" xfId="0" applyFont="1" applyBorder="1" applyAlignment="1" applyProtection="1">
      <alignment horizontal="center" vertical="center" shrinkToFit="1"/>
      <protection hidden="1"/>
    </xf>
    <xf numFmtId="0" fontId="4" fillId="0" borderId="5" xfId="0" applyFont="1" applyBorder="1" applyAlignment="1" applyProtection="1">
      <alignment horizontal="center" vertical="center" shrinkToFit="1"/>
      <protection hidden="1"/>
    </xf>
    <xf numFmtId="0" fontId="4" fillId="0" borderId="7" xfId="0" applyFont="1" applyBorder="1" applyAlignment="1" applyProtection="1">
      <alignment horizontal="center" vertical="center" shrinkToFit="1"/>
      <protection hidden="1"/>
    </xf>
    <xf numFmtId="0" fontId="4" fillId="0" borderId="12" xfId="0" applyFont="1" applyBorder="1" applyAlignment="1" applyProtection="1">
      <alignment horizontal="left" vertical="center" indent="1" shrinkToFit="1"/>
      <protection hidden="1"/>
    </xf>
    <xf numFmtId="0" fontId="4" fillId="0" borderId="13" xfId="0" applyFont="1" applyBorder="1" applyAlignment="1" applyProtection="1">
      <alignment horizontal="left" vertical="center" indent="1" shrinkToFit="1"/>
      <protection hidden="1"/>
    </xf>
    <xf numFmtId="0" fontId="4" fillId="0" borderId="10" xfId="0" applyFont="1" applyBorder="1" applyAlignment="1" applyProtection="1">
      <alignment horizontal="left" vertical="center" indent="1" shrinkToFit="1"/>
      <protection hidden="1"/>
    </xf>
    <xf numFmtId="0" fontId="4" fillId="0" borderId="14" xfId="0" applyFont="1" applyBorder="1" applyAlignment="1" applyProtection="1">
      <alignment horizontal="left" vertical="center" indent="1" shrinkToFit="1"/>
      <protection hidden="1"/>
    </xf>
    <xf numFmtId="38" fontId="9" fillId="0" borderId="11" xfId="1" applyFont="1" applyBorder="1" applyAlignment="1" applyProtection="1">
      <alignment horizontal="right" vertical="center" shrinkToFit="1"/>
      <protection hidden="1"/>
    </xf>
    <xf numFmtId="38" fontId="9" fillId="0" borderId="12" xfId="1" applyFont="1" applyBorder="1" applyAlignment="1" applyProtection="1">
      <alignment horizontal="right" vertical="center" shrinkToFit="1"/>
      <protection hidden="1"/>
    </xf>
    <xf numFmtId="38" fontId="9" fillId="0" borderId="13" xfId="1" applyFont="1" applyBorder="1" applyAlignment="1" applyProtection="1">
      <alignment horizontal="right" vertical="center" shrinkToFit="1"/>
      <protection hidden="1"/>
    </xf>
    <xf numFmtId="38" fontId="9" fillId="0" borderId="5" xfId="1" applyFont="1" applyBorder="1" applyAlignment="1" applyProtection="1">
      <alignment horizontal="right" vertical="center" shrinkToFit="1"/>
      <protection hidden="1"/>
    </xf>
    <xf numFmtId="38" fontId="9" fillId="0" borderId="6" xfId="1" applyFont="1" applyBorder="1" applyAlignment="1" applyProtection="1">
      <alignment horizontal="right" vertical="center" shrinkToFit="1"/>
      <protection hidden="1"/>
    </xf>
    <xf numFmtId="38" fontId="9" fillId="0" borderId="7" xfId="1" applyFont="1" applyBorder="1" applyAlignment="1" applyProtection="1">
      <alignment horizontal="right" vertical="center" shrinkToFit="1"/>
      <protection hidden="1"/>
    </xf>
    <xf numFmtId="38" fontId="3" fillId="0" borderId="11" xfId="1" applyFont="1" applyBorder="1" applyAlignment="1" applyProtection="1">
      <alignment shrinkToFit="1"/>
      <protection hidden="1"/>
    </xf>
    <xf numFmtId="38" fontId="3" fillId="0" borderId="12" xfId="1" applyFont="1" applyBorder="1" applyAlignment="1" applyProtection="1">
      <alignment shrinkToFit="1"/>
      <protection hidden="1"/>
    </xf>
    <xf numFmtId="38" fontId="3" fillId="0" borderId="13" xfId="1" applyFont="1" applyBorder="1" applyAlignment="1" applyProtection="1">
      <alignment shrinkToFit="1"/>
      <protection hidden="1"/>
    </xf>
    <xf numFmtId="38" fontId="3" fillId="0" borderId="8" xfId="1" applyFont="1" applyBorder="1" applyAlignment="1" applyProtection="1">
      <alignment shrinkToFit="1"/>
      <protection hidden="1"/>
    </xf>
    <xf numFmtId="38" fontId="3" fillId="0" borderId="0" xfId="1" applyFont="1" applyBorder="1" applyAlignment="1" applyProtection="1">
      <alignment shrinkToFit="1"/>
      <protection hidden="1"/>
    </xf>
    <xf numFmtId="38" fontId="3" fillId="0" borderId="9" xfId="1" applyFont="1" applyBorder="1" applyAlignment="1" applyProtection="1">
      <alignment shrinkToFit="1"/>
      <protection hidden="1"/>
    </xf>
    <xf numFmtId="38" fontId="3" fillId="0" borderId="5" xfId="1" applyFont="1" applyBorder="1" applyAlignment="1" applyProtection="1">
      <alignment shrinkToFit="1"/>
      <protection hidden="1"/>
    </xf>
    <xf numFmtId="38" fontId="3" fillId="0" borderId="6" xfId="1" applyFont="1" applyBorder="1" applyAlignment="1" applyProtection="1">
      <alignment shrinkToFit="1"/>
      <protection hidden="1"/>
    </xf>
    <xf numFmtId="38" fontId="3" fillId="0" borderId="7" xfId="1" applyFont="1" applyBorder="1" applyAlignment="1" applyProtection="1">
      <alignment shrinkToFit="1"/>
      <protection hidden="1"/>
    </xf>
    <xf numFmtId="38" fontId="3" fillId="0" borderId="34" xfId="1" applyFont="1" applyBorder="1" applyAlignment="1" applyProtection="1">
      <alignment shrinkToFit="1"/>
      <protection hidden="1"/>
    </xf>
    <xf numFmtId="38" fontId="3" fillId="0" borderId="51" xfId="1" applyFont="1" applyBorder="1" applyAlignment="1" applyProtection="1">
      <alignment shrinkToFit="1"/>
      <protection hidden="1"/>
    </xf>
    <xf numFmtId="38" fontId="3" fillId="0" borderId="36" xfId="1" applyFont="1" applyBorder="1" applyAlignment="1" applyProtection="1">
      <alignment shrinkToFit="1"/>
      <protection hidden="1"/>
    </xf>
    <xf numFmtId="0" fontId="3" fillId="0" borderId="33" xfId="0" applyFont="1" applyBorder="1" applyAlignment="1" applyProtection="1">
      <alignment horizontal="center" vertical="center"/>
      <protection hidden="1"/>
    </xf>
    <xf numFmtId="0" fontId="3" fillId="0" borderId="53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4" xfId="0" applyBorder="1" applyAlignment="1" applyProtection="1">
      <alignment horizontal="center" vertical="center" shrinkToFit="1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4" fillId="0" borderId="46" xfId="0" applyFont="1" applyBorder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47" xfId="0" applyFont="1" applyBorder="1" applyAlignment="1" applyProtection="1">
      <alignment horizontal="center" vertical="center"/>
      <protection hidden="1"/>
    </xf>
    <xf numFmtId="0" fontId="4" fillId="0" borderId="6" xfId="0" applyFont="1" applyBorder="1" applyAlignment="1" applyProtection="1">
      <alignment horizontal="center" vertical="center"/>
      <protection hidden="1"/>
    </xf>
    <xf numFmtId="0" fontId="12" fillId="0" borderId="31" xfId="0" applyFont="1" applyBorder="1" applyAlignment="1" applyProtection="1">
      <alignment horizontal="center" vertical="center"/>
      <protection hidden="1"/>
    </xf>
    <xf numFmtId="0" fontId="12" fillId="0" borderId="32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4" fillId="0" borderId="36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3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/>
      <protection hidden="1"/>
    </xf>
    <xf numFmtId="0" fontId="12" fillId="0" borderId="4" xfId="0" applyFont="1" applyBorder="1" applyAlignment="1" applyProtection="1">
      <alignment horizontal="center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 shrinkToFit="1"/>
      <protection hidden="1"/>
    </xf>
    <xf numFmtId="0" fontId="3" fillId="0" borderId="24" xfId="0" applyFont="1" applyBorder="1" applyAlignment="1" applyProtection="1">
      <alignment horizontal="center" vertical="center" shrinkToFit="1"/>
      <protection hidden="1"/>
    </xf>
    <xf numFmtId="0" fontId="0" fillId="0" borderId="121" xfId="0" applyBorder="1" applyAlignment="1" applyProtection="1">
      <alignment horizontal="center" vertical="center"/>
      <protection hidden="1"/>
    </xf>
    <xf numFmtId="0" fontId="0" fillId="0" borderId="38" xfId="0" applyBorder="1" applyAlignment="1" applyProtection="1">
      <alignment horizontal="center" vertical="center"/>
      <protection hidden="1"/>
    </xf>
    <xf numFmtId="0" fontId="0" fillId="0" borderId="46" xfId="0" applyBorder="1" applyAlignment="1" applyProtection="1">
      <alignment horizontal="center" vertical="center"/>
      <protection hidden="1"/>
    </xf>
    <xf numFmtId="0" fontId="3" fillId="0" borderId="61" xfId="0" applyFont="1" applyBorder="1" applyAlignment="1" applyProtection="1">
      <alignment horizontal="center" vertical="center"/>
      <protection hidden="1"/>
    </xf>
    <xf numFmtId="0" fontId="4" fillId="0" borderId="62" xfId="0" applyFont="1" applyBorder="1" applyAlignment="1" applyProtection="1">
      <alignment horizontal="center" vertical="center"/>
      <protection hidden="1"/>
    </xf>
    <xf numFmtId="38" fontId="3" fillId="0" borderId="141" xfId="1" applyFont="1" applyBorder="1" applyAlignment="1" applyProtection="1">
      <alignment horizontal="right" vertical="center" indent="1" shrinkToFit="1"/>
      <protection hidden="1"/>
    </xf>
    <xf numFmtId="38" fontId="3" fillId="0" borderId="62" xfId="1" applyFont="1" applyBorder="1" applyAlignment="1" applyProtection="1">
      <alignment horizontal="right" vertical="center" indent="1" shrinkToFit="1"/>
      <protection hidden="1"/>
    </xf>
    <xf numFmtId="38" fontId="3" fillId="0" borderId="63" xfId="1" applyFont="1" applyBorder="1" applyAlignment="1" applyProtection="1">
      <alignment horizontal="right" vertical="center" indent="1" shrinkToFit="1"/>
      <protection hidden="1"/>
    </xf>
    <xf numFmtId="0" fontId="4" fillId="0" borderId="27" xfId="0" applyFont="1" applyBorder="1" applyAlignment="1" applyProtection="1">
      <alignment horizontal="left" vertical="center" indent="1" shrinkToFit="1"/>
      <protection hidden="1"/>
    </xf>
    <xf numFmtId="0" fontId="4" fillId="0" borderId="28" xfId="0" applyFont="1" applyBorder="1" applyAlignment="1" applyProtection="1">
      <alignment horizontal="left" vertical="center" indent="1" shrinkToFit="1"/>
      <protection hidden="1"/>
    </xf>
    <xf numFmtId="38" fontId="3" fillId="0" borderId="39" xfId="1" applyFont="1" applyBorder="1" applyAlignment="1" applyProtection="1">
      <alignment shrinkToFit="1"/>
      <protection hidden="1"/>
    </xf>
    <xf numFmtId="38" fontId="3" fillId="0" borderId="41" xfId="1" applyFont="1" applyBorder="1" applyAlignment="1" applyProtection="1">
      <alignment shrinkToFit="1"/>
      <protection hidden="1"/>
    </xf>
    <xf numFmtId="38" fontId="3" fillId="0" borderId="38" xfId="1" applyFont="1" applyBorder="1" applyAlignment="1" applyProtection="1">
      <alignment shrinkToFit="1"/>
      <protection hidden="1"/>
    </xf>
    <xf numFmtId="38" fontId="3" fillId="0" borderId="40" xfId="1" applyFont="1" applyBorder="1" applyAlignment="1" applyProtection="1">
      <alignment shrinkToFit="1"/>
      <protection hidden="1"/>
    </xf>
    <xf numFmtId="38" fontId="3" fillId="0" borderId="20" xfId="1" applyFont="1" applyBorder="1" applyAlignment="1" applyProtection="1">
      <alignment horizontal="right" indent="1" shrinkToFit="1"/>
      <protection hidden="1"/>
    </xf>
    <xf numFmtId="38" fontId="3" fillId="0" borderId="21" xfId="1" applyFont="1" applyBorder="1" applyAlignment="1" applyProtection="1">
      <alignment horizontal="right" indent="1" shrinkToFit="1"/>
      <protection hidden="1"/>
    </xf>
    <xf numFmtId="38" fontId="3" fillId="0" borderId="22" xfId="1" applyFont="1" applyBorder="1" applyAlignment="1" applyProtection="1">
      <alignment horizontal="right" indent="1" shrinkToFit="1"/>
      <protection hidden="1"/>
    </xf>
    <xf numFmtId="38" fontId="3" fillId="0" borderId="43" xfId="1" applyFont="1" applyBorder="1" applyAlignment="1" applyProtection="1">
      <alignment horizontal="right" indent="1" shrinkToFit="1"/>
      <protection hidden="1"/>
    </xf>
    <xf numFmtId="38" fontId="3" fillId="0" borderId="17" xfId="1" applyFont="1" applyBorder="1" applyAlignment="1" applyProtection="1">
      <alignment horizontal="right" indent="1" shrinkToFit="1"/>
      <protection hidden="1"/>
    </xf>
    <xf numFmtId="38" fontId="3" fillId="0" borderId="18" xfId="1" applyFont="1" applyBorder="1" applyAlignment="1" applyProtection="1">
      <alignment horizontal="right" indent="1" shrinkToFit="1"/>
      <protection hidden="1"/>
    </xf>
    <xf numFmtId="38" fontId="3" fillId="0" borderId="19" xfId="1" applyFont="1" applyBorder="1" applyAlignment="1" applyProtection="1">
      <alignment horizontal="right" indent="1" shrinkToFit="1"/>
      <protection hidden="1"/>
    </xf>
    <xf numFmtId="38" fontId="3" fillId="0" borderId="42" xfId="1" applyFont="1" applyBorder="1" applyAlignment="1" applyProtection="1">
      <alignment horizontal="right" indent="1" shrinkToFit="1"/>
      <protection hidden="1"/>
    </xf>
    <xf numFmtId="38" fontId="3" fillId="0" borderId="57" xfId="1" applyFont="1" applyBorder="1" applyAlignment="1" applyProtection="1">
      <alignment horizontal="right" indent="1" shrinkToFit="1"/>
      <protection hidden="1"/>
    </xf>
    <xf numFmtId="38" fontId="3" fillId="0" borderId="58" xfId="1" applyFont="1" applyBorder="1" applyAlignment="1" applyProtection="1">
      <alignment horizontal="right" indent="1" shrinkToFit="1"/>
      <protection hidden="1"/>
    </xf>
    <xf numFmtId="38" fontId="3" fillId="0" borderId="59" xfId="1" applyFont="1" applyBorder="1" applyAlignment="1" applyProtection="1">
      <alignment horizontal="right" indent="1" shrinkToFit="1"/>
      <protection hidden="1"/>
    </xf>
    <xf numFmtId="38" fontId="3" fillId="0" borderId="60" xfId="1" applyFont="1" applyBorder="1" applyAlignment="1" applyProtection="1">
      <alignment horizontal="right" indent="1" shrinkToFit="1"/>
      <protection hidden="1"/>
    </xf>
    <xf numFmtId="0" fontId="0" fillId="0" borderId="61" xfId="0" applyBorder="1" applyAlignment="1" applyProtection="1">
      <alignment horizontal="center" vertical="center"/>
      <protection hidden="1"/>
    </xf>
    <xf numFmtId="0" fontId="0" fillId="0" borderId="62" xfId="0" applyBorder="1" applyAlignment="1" applyProtection="1">
      <alignment horizontal="center" vertical="center"/>
      <protection hidden="1"/>
    </xf>
    <xf numFmtId="0" fontId="0" fillId="0" borderId="142" xfId="0" applyBorder="1" applyAlignment="1" applyProtection="1">
      <alignment horizontal="center" vertical="center"/>
      <protection hidden="1"/>
    </xf>
    <xf numFmtId="0" fontId="3" fillId="0" borderId="133" xfId="0" applyFont="1" applyBorder="1" applyAlignment="1" applyProtection="1">
      <alignment horizontal="center" vertical="center"/>
      <protection hidden="1"/>
    </xf>
    <xf numFmtId="0" fontId="4" fillId="0" borderId="132" xfId="0" applyFont="1" applyBorder="1" applyAlignment="1" applyProtection="1">
      <alignment horizontal="center" vertical="center"/>
      <protection hidden="1"/>
    </xf>
    <xf numFmtId="38" fontId="3" fillId="0" borderId="135" xfId="1" applyFont="1" applyBorder="1" applyAlignment="1" applyProtection="1">
      <alignment horizontal="right" vertical="center" indent="1" shrinkToFit="1"/>
      <protection hidden="1"/>
    </xf>
    <xf numFmtId="38" fontId="3" fillId="0" borderId="132" xfId="1" applyFont="1" applyBorder="1" applyAlignment="1" applyProtection="1">
      <alignment horizontal="right" vertical="center" indent="1" shrinkToFit="1"/>
      <protection hidden="1"/>
    </xf>
    <xf numFmtId="38" fontId="3" fillId="0" borderId="136" xfId="1" applyFont="1" applyBorder="1" applyAlignment="1" applyProtection="1">
      <alignment horizontal="right" vertical="center" indent="1" shrinkToFit="1"/>
      <protection hidden="1"/>
    </xf>
    <xf numFmtId="38" fontId="3" fillId="0" borderId="134" xfId="1" applyFont="1" applyBorder="1" applyAlignment="1" applyProtection="1">
      <alignment horizontal="right" vertical="center" indent="1" shrinkToFit="1"/>
      <protection hidden="1"/>
    </xf>
    <xf numFmtId="0" fontId="0" fillId="0" borderId="133" xfId="0" applyBorder="1" applyAlignment="1" applyProtection="1">
      <alignment horizontal="center" vertical="center"/>
      <protection hidden="1"/>
    </xf>
    <xf numFmtId="0" fontId="0" fillId="0" borderId="132" xfId="0" applyBorder="1" applyAlignment="1" applyProtection="1">
      <alignment horizontal="center" vertical="center"/>
      <protection hidden="1"/>
    </xf>
    <xf numFmtId="0" fontId="0" fillId="0" borderId="134" xfId="0" applyBorder="1" applyAlignment="1" applyProtection="1">
      <alignment horizontal="center" vertical="center"/>
      <protection hidden="1"/>
    </xf>
    <xf numFmtId="0" fontId="0" fillId="0" borderId="137" xfId="0" applyBorder="1" applyAlignment="1" applyProtection="1">
      <alignment horizontal="center" vertical="center"/>
      <protection hidden="1"/>
    </xf>
    <xf numFmtId="0" fontId="0" fillId="0" borderId="131" xfId="0" applyBorder="1" applyAlignment="1" applyProtection="1">
      <alignment horizontal="center" vertical="center"/>
      <protection hidden="1"/>
    </xf>
    <xf numFmtId="0" fontId="0" fillId="0" borderId="138" xfId="0" applyBorder="1" applyAlignment="1" applyProtection="1">
      <alignment horizontal="center" vertical="center"/>
      <protection hidden="1"/>
    </xf>
    <xf numFmtId="38" fontId="3" fillId="0" borderId="139" xfId="1" applyFont="1" applyBorder="1" applyAlignment="1" applyProtection="1">
      <alignment horizontal="right" indent="1" shrinkToFit="1"/>
      <protection hidden="1"/>
    </xf>
    <xf numFmtId="38" fontId="3" fillId="0" borderId="131" xfId="1" applyFont="1" applyBorder="1" applyAlignment="1" applyProtection="1">
      <alignment horizontal="right" indent="1" shrinkToFit="1"/>
      <protection hidden="1"/>
    </xf>
    <xf numFmtId="38" fontId="3" fillId="0" borderId="138" xfId="1" applyFont="1" applyBorder="1" applyAlignment="1" applyProtection="1">
      <alignment horizontal="right" indent="1" shrinkToFit="1"/>
      <protection hidden="1"/>
    </xf>
    <xf numFmtId="38" fontId="3" fillId="0" borderId="39" xfId="1" applyFont="1" applyBorder="1" applyAlignment="1" applyProtection="1">
      <alignment horizontal="right" indent="1" shrinkToFit="1"/>
      <protection hidden="1"/>
    </xf>
    <xf numFmtId="38" fontId="3" fillId="0" borderId="41" xfId="1" applyFont="1" applyBorder="1" applyAlignment="1" applyProtection="1">
      <alignment horizontal="right" indent="1" shrinkToFit="1"/>
      <protection hidden="1"/>
    </xf>
    <xf numFmtId="38" fontId="3" fillId="0" borderId="38" xfId="1" applyFont="1" applyBorder="1" applyAlignment="1" applyProtection="1">
      <alignment horizontal="right" indent="1" shrinkToFit="1"/>
      <protection hidden="1"/>
    </xf>
    <xf numFmtId="38" fontId="3" fillId="0" borderId="140" xfId="1" applyFont="1" applyBorder="1" applyAlignment="1" applyProtection="1">
      <alignment horizontal="right" indent="1" shrinkToFit="1"/>
      <protection hidden="1"/>
    </xf>
    <xf numFmtId="38" fontId="3" fillId="0" borderId="40" xfId="1" applyFont="1" applyBorder="1" applyAlignment="1" applyProtection="1">
      <alignment horizontal="right" indent="1" shrinkToFit="1"/>
      <protection hidden="1"/>
    </xf>
    <xf numFmtId="38" fontId="3" fillId="0" borderId="142" xfId="1" applyFont="1" applyBorder="1" applyAlignment="1" applyProtection="1">
      <alignment horizontal="right" vertical="center" indent="1" shrinkToFit="1"/>
      <protection hidden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53340</xdr:colOff>
      <xdr:row>9</xdr:row>
      <xdr:rowOff>114300</xdr:rowOff>
    </xdr:from>
    <xdr:to>
      <xdr:col>47</xdr:col>
      <xdr:colOff>22860</xdr:colOff>
      <xdr:row>12</xdr:row>
      <xdr:rowOff>182880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C13A3D4-F5BD-4A9A-8983-96F1D3BBC852}"/>
            </a:ext>
          </a:extLst>
        </xdr:cNvPr>
        <xdr:cNvSpPr/>
      </xdr:nvSpPr>
      <xdr:spPr>
        <a:xfrm>
          <a:off x="7345680" y="2849880"/>
          <a:ext cx="3398520" cy="868680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このページの印刷は必要ありません。</a:t>
          </a:r>
          <a:endParaRPr kumimoji="1" lang="en-US" altLang="ja-JP" sz="1100">
            <a:solidFill>
              <a:srgbClr val="FF0000"/>
            </a:solidFill>
          </a:endParaRPr>
        </a:p>
        <a:p>
          <a:pPr algn="l"/>
          <a:r>
            <a:rPr kumimoji="1" lang="en-US" altLang="ja-JP" sz="1100">
              <a:solidFill>
                <a:srgbClr val="FF0000"/>
              </a:solidFill>
            </a:rPr>
            <a:t>【</a:t>
          </a:r>
          <a:r>
            <a:rPr kumimoji="1" lang="ja-JP" altLang="en-US" sz="1100">
              <a:solidFill>
                <a:srgbClr val="FF0000"/>
              </a:solidFill>
            </a:rPr>
            <a:t>指定請求書（印刷）（インボイス）</a:t>
          </a:r>
          <a:r>
            <a:rPr kumimoji="1" lang="en-US" altLang="ja-JP" sz="1100">
              <a:solidFill>
                <a:srgbClr val="FF0000"/>
              </a:solidFill>
            </a:rPr>
            <a:t>】</a:t>
          </a:r>
        </a:p>
        <a:p>
          <a:pPr algn="l"/>
          <a:r>
            <a:rPr kumimoji="1" lang="ja-JP" altLang="en-US" sz="1100">
              <a:solidFill>
                <a:srgbClr val="FF0000"/>
              </a:solidFill>
            </a:rPr>
            <a:t>のシートを印刷してください。</a:t>
          </a: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63839</xdr:colOff>
      <xdr:row>6</xdr:row>
      <xdr:rowOff>167703</xdr:rowOff>
    </xdr:from>
    <xdr:to>
      <xdr:col>32</xdr:col>
      <xdr:colOff>131269</xdr:colOff>
      <xdr:row>9</xdr:row>
      <xdr:rowOff>256774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6233EE2-0D21-90BA-3434-1E7336C9FC54}"/>
            </a:ext>
          </a:extLst>
        </xdr:cNvPr>
        <xdr:cNvSpPr/>
      </xdr:nvSpPr>
      <xdr:spPr>
        <a:xfrm>
          <a:off x="7163886" y="1377938"/>
          <a:ext cx="2514795" cy="869001"/>
        </a:xfrm>
        <a:prstGeom prst="rect">
          <a:avLst/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印刷時に配置がズレる場合は、</a:t>
          </a:r>
          <a:endParaRPr kumimoji="1" lang="en-US" altLang="ja-JP" sz="1100">
            <a:solidFill>
              <a:srgbClr val="FF0000"/>
            </a:solidFill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</a:rPr>
            <a:t>行や列の幅を調整して、ご対応を</a:t>
          </a:r>
          <a:endParaRPr kumimoji="1" lang="en-US" altLang="ja-JP" sz="1100">
            <a:solidFill>
              <a:srgbClr val="FF0000"/>
            </a:solidFill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</a:rPr>
            <a:t>お願いします。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8A726-3216-4E18-893B-1FB338D93019}">
  <sheetPr codeName="Sheet1">
    <tabColor theme="8" tint="0.79998168889431442"/>
  </sheetPr>
  <dimension ref="B1:BD69"/>
  <sheetViews>
    <sheetView tabSelected="1" workbookViewId="0">
      <selection activeCell="E3" sqref="E3:H3"/>
    </sheetView>
  </sheetViews>
  <sheetFormatPr defaultColWidth="3.33203125" defaultRowHeight="21" customHeight="1"/>
  <cols>
    <col min="1" max="1" width="3" customWidth="1"/>
    <col min="4" max="4" width="3.33203125" customWidth="1"/>
    <col min="24" max="24" width="3.33203125" customWidth="1"/>
    <col min="57" max="58" width="3.33203125" customWidth="1"/>
  </cols>
  <sheetData>
    <row r="1" spans="2:55" ht="13.8" customHeight="1">
      <c r="AX1" s="34" t="str" cm="1">
        <f t="array" aca="1" ref="AX1" ca="1">INDIRECT("Ver情報!C"&amp;COUNTA(Ver情報!C:C)+1)</f>
        <v>Ver.9.2</v>
      </c>
    </row>
    <row r="2" spans="2:55" ht="21" customHeight="1" thickBot="1">
      <c r="B2" t="s">
        <v>54</v>
      </c>
    </row>
    <row r="3" spans="2:55" ht="25.8" customHeight="1" thickBot="1">
      <c r="B3" s="239" t="s">
        <v>44</v>
      </c>
      <c r="C3" s="240"/>
      <c r="D3" s="240"/>
      <c r="E3" s="226"/>
      <c r="F3" s="226"/>
      <c r="G3" s="226"/>
      <c r="H3" s="227"/>
      <c r="I3" s="23"/>
      <c r="J3" s="24"/>
      <c r="K3" s="24"/>
      <c r="L3" s="24"/>
      <c r="M3" s="24"/>
      <c r="N3" s="24"/>
      <c r="O3" s="24"/>
      <c r="P3" s="24"/>
      <c r="Q3" s="16"/>
      <c r="T3" s="181" t="s">
        <v>52</v>
      </c>
      <c r="U3" s="182"/>
      <c r="V3" s="182"/>
      <c r="W3" s="182"/>
      <c r="X3" s="182"/>
      <c r="Y3" s="21"/>
      <c r="Z3" s="17"/>
      <c r="AA3" s="17"/>
      <c r="AB3" s="17"/>
      <c r="AC3" s="22"/>
      <c r="AE3" s="181" t="s">
        <v>85</v>
      </c>
      <c r="AF3" s="182"/>
      <c r="AG3" s="182"/>
      <c r="AH3" s="172" t="s">
        <v>82</v>
      </c>
      <c r="AI3" s="207"/>
      <c r="AJ3" s="207"/>
      <c r="AK3" s="207"/>
      <c r="AL3" s="208"/>
      <c r="AM3" s="172" t="s">
        <v>83</v>
      </c>
      <c r="AN3" s="173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3"/>
    </row>
    <row r="4" spans="2:55" ht="25.8" customHeight="1">
      <c r="B4" s="241" t="s">
        <v>45</v>
      </c>
      <c r="C4" s="242"/>
      <c r="D4" s="24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3"/>
      <c r="R4" s="1"/>
      <c r="T4" s="179" t="s">
        <v>42</v>
      </c>
      <c r="U4" s="180"/>
      <c r="V4" s="180"/>
      <c r="W4" s="260"/>
      <c r="X4" s="260"/>
      <c r="Y4" s="260"/>
      <c r="Z4" s="260"/>
      <c r="AA4" s="260"/>
      <c r="AB4" s="260"/>
      <c r="AC4" s="261"/>
      <c r="AE4" s="179"/>
      <c r="AF4" s="180"/>
      <c r="AG4" s="180"/>
      <c r="AH4" s="204"/>
      <c r="AI4" s="205"/>
      <c r="AJ4" s="205"/>
      <c r="AK4" s="205"/>
      <c r="AL4" s="206"/>
      <c r="AM4" s="193" t="s">
        <v>84</v>
      </c>
      <c r="AN4" s="194"/>
      <c r="AO4" s="198"/>
      <c r="AP4" s="198"/>
      <c r="AQ4" s="198"/>
      <c r="AR4" s="198"/>
      <c r="AS4" s="198"/>
      <c r="AT4" s="198"/>
      <c r="AU4" s="198"/>
      <c r="AV4" s="198"/>
      <c r="AW4" s="198"/>
      <c r="AX4" s="198"/>
      <c r="AY4" s="198"/>
      <c r="AZ4" s="199"/>
    </row>
    <row r="5" spans="2:55" ht="25.8" customHeight="1" thickBot="1">
      <c r="B5" s="243" t="s">
        <v>46</v>
      </c>
      <c r="C5" s="244"/>
      <c r="D5" s="244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6"/>
      <c r="R5" s="1"/>
      <c r="T5" s="177" t="s">
        <v>51</v>
      </c>
      <c r="U5" s="178"/>
      <c r="V5" s="178"/>
      <c r="W5" s="178"/>
      <c r="X5" s="178"/>
      <c r="Y5" s="178"/>
      <c r="Z5" s="253" t="s">
        <v>98</v>
      </c>
      <c r="AA5" s="253"/>
      <c r="AB5" s="253"/>
      <c r="AC5" s="254"/>
      <c r="AE5" s="177" t="s">
        <v>86</v>
      </c>
      <c r="AF5" s="178"/>
      <c r="AG5" s="178"/>
      <c r="AH5" s="189" t="s">
        <v>87</v>
      </c>
      <c r="AI5" s="190"/>
      <c r="AJ5" s="190"/>
      <c r="AK5" s="190"/>
      <c r="AL5" s="191"/>
      <c r="AM5" s="189" t="s">
        <v>83</v>
      </c>
      <c r="AN5" s="195"/>
      <c r="AO5" s="200"/>
      <c r="AP5" s="200"/>
      <c r="AQ5" s="200"/>
      <c r="AR5" s="200"/>
      <c r="AS5" s="200"/>
      <c r="AT5" s="200"/>
      <c r="AU5" s="200"/>
      <c r="AV5" s="200"/>
      <c r="AW5" s="200"/>
      <c r="AX5" s="200"/>
      <c r="AY5" s="200"/>
      <c r="AZ5" s="201"/>
    </row>
    <row r="6" spans="2:55" ht="25.8" customHeight="1" thickBot="1">
      <c r="B6" s="247" t="s">
        <v>49</v>
      </c>
      <c r="C6" s="248"/>
      <c r="D6" s="248"/>
      <c r="E6" s="228"/>
      <c r="F6" s="228"/>
      <c r="G6" s="228"/>
      <c r="H6" s="228"/>
      <c r="I6" s="228"/>
      <c r="J6" s="229"/>
      <c r="K6" s="25"/>
      <c r="L6" s="26"/>
      <c r="M6" s="26"/>
      <c r="N6" s="26"/>
      <c r="O6" s="26"/>
      <c r="P6" s="26"/>
      <c r="Q6" s="17"/>
      <c r="T6" s="211" t="s">
        <v>43</v>
      </c>
      <c r="U6" s="212"/>
      <c r="V6" s="212"/>
      <c r="W6" s="19" t="s">
        <v>40</v>
      </c>
      <c r="X6" s="257"/>
      <c r="Y6" s="258"/>
      <c r="Z6" s="258"/>
      <c r="AA6" s="258"/>
      <c r="AB6" s="258"/>
      <c r="AC6" s="259"/>
      <c r="AE6" s="179"/>
      <c r="AF6" s="180"/>
      <c r="AG6" s="180"/>
      <c r="AH6" s="204"/>
      <c r="AI6" s="205"/>
      <c r="AJ6" s="205"/>
      <c r="AK6" s="205"/>
      <c r="AL6" s="206"/>
      <c r="AM6" s="193" t="s">
        <v>84</v>
      </c>
      <c r="AN6" s="194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9"/>
    </row>
    <row r="7" spans="2:55" ht="25.8" customHeight="1" thickBot="1">
      <c r="B7" s="241" t="s">
        <v>50</v>
      </c>
      <c r="C7" s="242"/>
      <c r="D7" s="242"/>
      <c r="E7" s="232"/>
      <c r="F7" s="232"/>
      <c r="G7" s="232"/>
      <c r="H7" s="232"/>
      <c r="I7" s="232"/>
      <c r="J7" s="233"/>
      <c r="K7" s="1"/>
      <c r="L7" s="1"/>
      <c r="M7" s="1"/>
      <c r="N7" s="1"/>
      <c r="O7" s="1"/>
      <c r="P7" s="1"/>
      <c r="U7" t="s">
        <v>97</v>
      </c>
      <c r="AE7" s="174" t="s">
        <v>88</v>
      </c>
      <c r="AF7" s="175"/>
      <c r="AG7" s="176"/>
      <c r="AH7" s="183"/>
      <c r="AI7" s="183"/>
      <c r="AJ7" s="183"/>
      <c r="AK7" s="184"/>
      <c r="AL7" s="192" t="s">
        <v>89</v>
      </c>
      <c r="AM7" s="175"/>
      <c r="AN7" s="176"/>
      <c r="AO7" s="196"/>
      <c r="AP7" s="196"/>
      <c r="AQ7" s="196"/>
      <c r="AR7" s="196"/>
      <c r="AS7" s="196"/>
      <c r="AT7" s="196"/>
      <c r="AU7" s="196"/>
      <c r="AV7" s="196"/>
      <c r="AW7" s="196"/>
      <c r="AX7" s="196"/>
      <c r="AY7" s="196"/>
      <c r="AZ7" s="197"/>
    </row>
    <row r="8" spans="2:55" ht="25.8" customHeight="1" thickBot="1">
      <c r="B8" s="241" t="s">
        <v>47</v>
      </c>
      <c r="C8" s="242"/>
      <c r="D8" s="242"/>
      <c r="E8" s="234"/>
      <c r="F8" s="234"/>
      <c r="G8" s="234"/>
      <c r="H8" s="234"/>
      <c r="I8" s="234"/>
      <c r="J8" s="235"/>
      <c r="K8" s="249" t="s">
        <v>160</v>
      </c>
      <c r="L8" s="250"/>
      <c r="M8" s="250"/>
      <c r="N8" s="251"/>
      <c r="O8" s="251"/>
      <c r="P8" s="251"/>
      <c r="Q8" s="251"/>
      <c r="R8" s="251"/>
      <c r="S8" s="252"/>
      <c r="AE8" s="209" t="s">
        <v>90</v>
      </c>
      <c r="AF8" s="210"/>
      <c r="AG8" s="210"/>
      <c r="AH8" s="189" t="s">
        <v>83</v>
      </c>
      <c r="AI8" s="195"/>
      <c r="AJ8" s="185"/>
      <c r="AK8" s="185"/>
      <c r="AL8" s="185"/>
      <c r="AM8" s="185"/>
      <c r="AN8" s="185"/>
      <c r="AO8" s="185"/>
      <c r="AP8" s="185"/>
      <c r="AQ8" s="185"/>
      <c r="AR8" s="185"/>
      <c r="AS8" s="185"/>
      <c r="AT8" s="185"/>
      <c r="AU8" s="185"/>
      <c r="AV8" s="185"/>
      <c r="AW8" s="185"/>
      <c r="AX8" s="185"/>
      <c r="AY8" s="185"/>
      <c r="AZ8" s="186"/>
    </row>
    <row r="9" spans="2:55" ht="25.8" customHeight="1" thickBot="1">
      <c r="B9" s="245" t="s">
        <v>48</v>
      </c>
      <c r="C9" s="246"/>
      <c r="D9" s="246"/>
      <c r="E9" s="236"/>
      <c r="F9" s="236"/>
      <c r="G9" s="236"/>
      <c r="H9" s="236"/>
      <c r="I9" s="236"/>
      <c r="J9" s="237"/>
      <c r="K9" s="1"/>
      <c r="L9" s="98" t="s">
        <v>161</v>
      </c>
      <c r="M9" s="1"/>
      <c r="Q9" s="10"/>
      <c r="AE9" s="211"/>
      <c r="AF9" s="212"/>
      <c r="AG9" s="212"/>
      <c r="AH9" s="213" t="s">
        <v>84</v>
      </c>
      <c r="AI9" s="214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8"/>
    </row>
    <row r="11" spans="2:55" ht="21" customHeight="1">
      <c r="B11" t="s">
        <v>53</v>
      </c>
    </row>
    <row r="12" spans="2:55" ht="21" customHeight="1">
      <c r="B12" s="180" t="s">
        <v>56</v>
      </c>
      <c r="C12" s="180"/>
      <c r="D12" s="180"/>
      <c r="E12" s="238"/>
      <c r="F12" s="238"/>
      <c r="G12" s="238"/>
      <c r="H12" s="238"/>
      <c r="I12" s="238"/>
      <c r="J12" s="18" t="s">
        <v>92</v>
      </c>
      <c r="K12" s="9" t="s">
        <v>91</v>
      </c>
      <c r="T12" s="210" t="s">
        <v>55</v>
      </c>
      <c r="U12" s="210"/>
      <c r="V12" s="210"/>
      <c r="W12" s="264" t="str">
        <f>YEAR(E12)&amp;"年　"&amp;MONTH(E12)&amp;"月"</f>
        <v>1900年　1月</v>
      </c>
      <c r="X12" s="264"/>
      <c r="Y12" s="264"/>
      <c r="Z12" s="264"/>
    </row>
    <row r="14" spans="2:55" ht="21" customHeight="1" thickBot="1">
      <c r="B14" s="96" t="s">
        <v>191</v>
      </c>
      <c r="Y14" s="96" t="s">
        <v>167</v>
      </c>
    </row>
    <row r="15" spans="2:55" ht="36.6" customHeight="1" thickBot="1">
      <c r="B15" s="230" t="s">
        <v>190</v>
      </c>
      <c r="C15" s="231"/>
      <c r="D15" s="222" t="s">
        <v>57</v>
      </c>
      <c r="E15" s="218"/>
      <c r="F15" s="218"/>
      <c r="G15" s="218"/>
      <c r="H15" s="221"/>
      <c r="I15" s="220" t="s">
        <v>138</v>
      </c>
      <c r="J15" s="218"/>
      <c r="K15" s="218"/>
      <c r="L15" s="218"/>
      <c r="M15" s="218"/>
      <c r="N15" s="218"/>
      <c r="O15" s="218"/>
      <c r="P15" s="221"/>
      <c r="Q15" s="222" t="s">
        <v>177</v>
      </c>
      <c r="R15" s="218"/>
      <c r="S15" s="218"/>
      <c r="T15" s="218"/>
      <c r="U15" s="218"/>
      <c r="V15" s="218"/>
      <c r="W15" s="218"/>
      <c r="X15" s="218"/>
      <c r="Y15" s="221"/>
      <c r="Z15" s="220" t="s">
        <v>139</v>
      </c>
      <c r="AA15" s="218"/>
      <c r="AB15" s="218"/>
      <c r="AC15" s="218"/>
      <c r="AD15" s="221"/>
      <c r="AE15" s="262" t="s">
        <v>140</v>
      </c>
      <c r="AF15" s="263"/>
      <c r="AG15" s="223" t="s">
        <v>78</v>
      </c>
      <c r="AH15" s="224"/>
      <c r="AI15" s="224"/>
      <c r="AJ15" s="224"/>
      <c r="AK15" s="225"/>
      <c r="AL15" s="222" t="s">
        <v>61</v>
      </c>
      <c r="AM15" s="218"/>
      <c r="AN15" s="218"/>
      <c r="AO15" s="218"/>
      <c r="AP15" s="221"/>
      <c r="AQ15" s="222" t="s">
        <v>176</v>
      </c>
      <c r="AR15" s="218"/>
      <c r="AS15" s="218"/>
      <c r="AT15" s="218"/>
      <c r="AU15" s="221"/>
      <c r="AV15" s="217" t="s">
        <v>59</v>
      </c>
      <c r="AW15" s="218"/>
      <c r="AX15" s="218"/>
      <c r="AY15" s="218"/>
      <c r="AZ15" s="219"/>
    </row>
    <row r="16" spans="2:55" s="3" customFormat="1" ht="21" customHeight="1">
      <c r="B16" s="215"/>
      <c r="C16" s="216"/>
      <c r="D16" s="160"/>
      <c r="E16" s="161"/>
      <c r="F16" s="162"/>
      <c r="G16" s="20" t="s">
        <v>60</v>
      </c>
      <c r="H16" s="31"/>
      <c r="I16" s="163"/>
      <c r="J16" s="164"/>
      <c r="K16" s="164"/>
      <c r="L16" s="164"/>
      <c r="M16" s="164"/>
      <c r="N16" s="164"/>
      <c r="O16" s="164"/>
      <c r="P16" s="165"/>
      <c r="Q16" s="163"/>
      <c r="R16" s="164"/>
      <c r="S16" s="164"/>
      <c r="T16" s="164"/>
      <c r="U16" s="164"/>
      <c r="V16" s="164"/>
      <c r="W16" s="164"/>
      <c r="X16" s="164"/>
      <c r="Y16" s="165"/>
      <c r="Z16" s="152"/>
      <c r="AA16" s="153"/>
      <c r="AB16" s="153"/>
      <c r="AC16" s="153"/>
      <c r="AD16" s="154"/>
      <c r="AE16" s="143" t="str">
        <f>IF(I16="消費税差分","抜",IF(B16="非課税","非",IF(データシート!$F$6=0,"抜","")))</f>
        <v/>
      </c>
      <c r="AF16" s="144"/>
      <c r="AG16" s="168"/>
      <c r="AH16" s="169"/>
      <c r="AI16" s="170"/>
      <c r="AJ16" s="170"/>
      <c r="AK16" s="171"/>
      <c r="AL16" s="152"/>
      <c r="AM16" s="153"/>
      <c r="AN16" s="153"/>
      <c r="AO16" s="153"/>
      <c r="AP16" s="154"/>
      <c r="AQ16" s="152"/>
      <c r="AR16" s="153"/>
      <c r="AS16" s="153"/>
      <c r="AT16" s="153"/>
      <c r="AU16" s="154"/>
      <c r="AV16" s="155" t="str">
        <f>IF(AL16="","",AL16-AQ16-Z16)</f>
        <v/>
      </c>
      <c r="AW16" s="156"/>
      <c r="AX16" s="156"/>
      <c r="AY16" s="156"/>
      <c r="AZ16" s="157"/>
      <c r="BA16" s="2"/>
      <c r="BB16" s="2"/>
      <c r="BC16" s="2"/>
    </row>
    <row r="17" spans="2:56" ht="21" customHeight="1">
      <c r="B17" s="135"/>
      <c r="C17" s="136"/>
      <c r="D17" s="137"/>
      <c r="E17" s="138"/>
      <c r="F17" s="139"/>
      <c r="G17" s="4" t="s">
        <v>60</v>
      </c>
      <c r="H17" s="32"/>
      <c r="I17" s="140"/>
      <c r="J17" s="141"/>
      <c r="K17" s="141"/>
      <c r="L17" s="141"/>
      <c r="M17" s="141"/>
      <c r="N17" s="141"/>
      <c r="O17" s="141"/>
      <c r="P17" s="142"/>
      <c r="Q17" s="140"/>
      <c r="R17" s="141"/>
      <c r="S17" s="141"/>
      <c r="T17" s="141"/>
      <c r="U17" s="141"/>
      <c r="V17" s="141"/>
      <c r="W17" s="141"/>
      <c r="X17" s="141"/>
      <c r="Y17" s="142"/>
      <c r="Z17" s="129"/>
      <c r="AA17" s="130"/>
      <c r="AB17" s="130"/>
      <c r="AC17" s="130"/>
      <c r="AD17" s="131"/>
      <c r="AE17" s="143" t="str">
        <f>IF(I17="消費税差分","抜",IF(B17="非課税","非",IF(データシート!$F$6=0,"抜","")))</f>
        <v/>
      </c>
      <c r="AF17" s="144"/>
      <c r="AG17" s="145"/>
      <c r="AH17" s="146"/>
      <c r="AI17" s="147"/>
      <c r="AJ17" s="147"/>
      <c r="AK17" s="148"/>
      <c r="AL17" s="129"/>
      <c r="AM17" s="130"/>
      <c r="AN17" s="130"/>
      <c r="AO17" s="130"/>
      <c r="AP17" s="131"/>
      <c r="AQ17" s="129"/>
      <c r="AR17" s="130"/>
      <c r="AS17" s="130"/>
      <c r="AT17" s="130"/>
      <c r="AU17" s="131"/>
      <c r="AV17" s="132" t="str">
        <f t="shared" ref="AV17:AV24" si="0">IF(AL17="","",AL17-AQ17-Z17)</f>
        <v/>
      </c>
      <c r="AW17" s="133"/>
      <c r="AX17" s="133"/>
      <c r="AY17" s="133"/>
      <c r="AZ17" s="134"/>
    </row>
    <row r="18" spans="2:56" ht="21" customHeight="1">
      <c r="B18" s="135"/>
      <c r="C18" s="136"/>
      <c r="D18" s="137"/>
      <c r="E18" s="138"/>
      <c r="F18" s="139"/>
      <c r="G18" s="4" t="s">
        <v>60</v>
      </c>
      <c r="H18" s="32"/>
      <c r="I18" s="140"/>
      <c r="J18" s="141"/>
      <c r="K18" s="141"/>
      <c r="L18" s="141"/>
      <c r="M18" s="141"/>
      <c r="N18" s="141"/>
      <c r="O18" s="141"/>
      <c r="P18" s="142"/>
      <c r="Q18" s="140"/>
      <c r="R18" s="141"/>
      <c r="S18" s="141"/>
      <c r="T18" s="141"/>
      <c r="U18" s="141"/>
      <c r="V18" s="141"/>
      <c r="W18" s="141"/>
      <c r="X18" s="141"/>
      <c r="Y18" s="142"/>
      <c r="Z18" s="129"/>
      <c r="AA18" s="130"/>
      <c r="AB18" s="130"/>
      <c r="AC18" s="130"/>
      <c r="AD18" s="131"/>
      <c r="AE18" s="143" t="str">
        <f>IF(I18="消費税差分","抜",IF(B18="非課税","非",IF(データシート!$F$6=0,"抜","")))</f>
        <v/>
      </c>
      <c r="AF18" s="144"/>
      <c r="AG18" s="145"/>
      <c r="AH18" s="146"/>
      <c r="AI18" s="147"/>
      <c r="AJ18" s="147"/>
      <c r="AK18" s="148"/>
      <c r="AL18" s="129"/>
      <c r="AM18" s="130"/>
      <c r="AN18" s="130"/>
      <c r="AO18" s="130"/>
      <c r="AP18" s="131"/>
      <c r="AQ18" s="129"/>
      <c r="AR18" s="130"/>
      <c r="AS18" s="130"/>
      <c r="AT18" s="130"/>
      <c r="AU18" s="131"/>
      <c r="AV18" s="132" t="str">
        <f t="shared" si="0"/>
        <v/>
      </c>
      <c r="AW18" s="133"/>
      <c r="AX18" s="133"/>
      <c r="AY18" s="133"/>
      <c r="AZ18" s="134"/>
      <c r="BC18" s="2"/>
    </row>
    <row r="19" spans="2:56" ht="21" customHeight="1">
      <c r="B19" s="135"/>
      <c r="C19" s="136"/>
      <c r="D19" s="137"/>
      <c r="E19" s="138"/>
      <c r="F19" s="139"/>
      <c r="G19" s="4" t="s">
        <v>60</v>
      </c>
      <c r="H19" s="32"/>
      <c r="I19" s="149"/>
      <c r="J19" s="150"/>
      <c r="K19" s="150"/>
      <c r="L19" s="150"/>
      <c r="M19" s="150"/>
      <c r="N19" s="150"/>
      <c r="O19" s="150"/>
      <c r="P19" s="151"/>
      <c r="Q19" s="140"/>
      <c r="R19" s="141"/>
      <c r="S19" s="141"/>
      <c r="T19" s="141"/>
      <c r="U19" s="141"/>
      <c r="V19" s="141"/>
      <c r="W19" s="141"/>
      <c r="X19" s="141"/>
      <c r="Y19" s="142"/>
      <c r="Z19" s="129"/>
      <c r="AA19" s="130"/>
      <c r="AB19" s="130"/>
      <c r="AC19" s="130"/>
      <c r="AD19" s="131"/>
      <c r="AE19" s="143" t="str">
        <f>IF(I19="消費税差分","抜",IF(B19="非課税","非",IF(データシート!$F$6=0,"抜","")))</f>
        <v/>
      </c>
      <c r="AF19" s="144"/>
      <c r="AG19" s="145"/>
      <c r="AH19" s="146"/>
      <c r="AI19" s="147"/>
      <c r="AJ19" s="147"/>
      <c r="AK19" s="148"/>
      <c r="AL19" s="129"/>
      <c r="AM19" s="130"/>
      <c r="AN19" s="130"/>
      <c r="AO19" s="130"/>
      <c r="AP19" s="131"/>
      <c r="AQ19" s="129"/>
      <c r="AR19" s="130"/>
      <c r="AS19" s="130"/>
      <c r="AT19" s="130"/>
      <c r="AU19" s="131"/>
      <c r="AV19" s="132" t="str">
        <f t="shared" si="0"/>
        <v/>
      </c>
      <c r="AW19" s="133"/>
      <c r="AX19" s="133"/>
      <c r="AY19" s="133"/>
      <c r="AZ19" s="134"/>
    </row>
    <row r="20" spans="2:56" ht="21" customHeight="1">
      <c r="B20" s="135"/>
      <c r="C20" s="136"/>
      <c r="D20" s="137"/>
      <c r="E20" s="138"/>
      <c r="F20" s="139"/>
      <c r="G20" s="4" t="s">
        <v>60</v>
      </c>
      <c r="H20" s="32"/>
      <c r="I20" s="140"/>
      <c r="J20" s="141"/>
      <c r="K20" s="141"/>
      <c r="L20" s="141"/>
      <c r="M20" s="141"/>
      <c r="N20" s="141"/>
      <c r="O20" s="141"/>
      <c r="P20" s="142"/>
      <c r="Q20" s="140"/>
      <c r="R20" s="141"/>
      <c r="S20" s="141"/>
      <c r="T20" s="141"/>
      <c r="U20" s="141"/>
      <c r="V20" s="141"/>
      <c r="W20" s="141"/>
      <c r="X20" s="141"/>
      <c r="Y20" s="142"/>
      <c r="Z20" s="129"/>
      <c r="AA20" s="130"/>
      <c r="AB20" s="130"/>
      <c r="AC20" s="130"/>
      <c r="AD20" s="131"/>
      <c r="AE20" s="143" t="str">
        <f>IF(I20="消費税差分","抜",IF(B20="非課税","非",IF(データシート!$F$6=0,"抜","")))</f>
        <v/>
      </c>
      <c r="AF20" s="144"/>
      <c r="AG20" s="145"/>
      <c r="AH20" s="146"/>
      <c r="AI20" s="147"/>
      <c r="AJ20" s="147"/>
      <c r="AK20" s="148"/>
      <c r="AL20" s="129"/>
      <c r="AM20" s="130"/>
      <c r="AN20" s="130"/>
      <c r="AO20" s="130"/>
      <c r="AP20" s="131"/>
      <c r="AQ20" s="129"/>
      <c r="AR20" s="130"/>
      <c r="AS20" s="130"/>
      <c r="AT20" s="130"/>
      <c r="AU20" s="131"/>
      <c r="AV20" s="132" t="str">
        <f t="shared" si="0"/>
        <v/>
      </c>
      <c r="AW20" s="133"/>
      <c r="AX20" s="133"/>
      <c r="AY20" s="133"/>
      <c r="AZ20" s="134"/>
      <c r="BC20" s="2"/>
    </row>
    <row r="21" spans="2:56" ht="21" customHeight="1">
      <c r="B21" s="135"/>
      <c r="C21" s="136"/>
      <c r="D21" s="137"/>
      <c r="E21" s="138"/>
      <c r="F21" s="139"/>
      <c r="G21" s="4" t="s">
        <v>60</v>
      </c>
      <c r="H21" s="32"/>
      <c r="I21" s="140"/>
      <c r="J21" s="141"/>
      <c r="K21" s="141"/>
      <c r="L21" s="141"/>
      <c r="M21" s="141"/>
      <c r="N21" s="141"/>
      <c r="O21" s="141"/>
      <c r="P21" s="142"/>
      <c r="Q21" s="140"/>
      <c r="R21" s="141"/>
      <c r="S21" s="141"/>
      <c r="T21" s="141"/>
      <c r="U21" s="141"/>
      <c r="V21" s="141"/>
      <c r="W21" s="141"/>
      <c r="X21" s="141"/>
      <c r="Y21" s="142"/>
      <c r="Z21" s="129"/>
      <c r="AA21" s="130"/>
      <c r="AB21" s="130"/>
      <c r="AC21" s="130"/>
      <c r="AD21" s="131"/>
      <c r="AE21" s="143" t="str">
        <f>IF(I21="消費税差分","抜",IF(B21="非課税","非",IF(データシート!$F$6=0,"抜","")))</f>
        <v/>
      </c>
      <c r="AF21" s="144"/>
      <c r="AG21" s="145"/>
      <c r="AH21" s="146"/>
      <c r="AI21" s="147"/>
      <c r="AJ21" s="147"/>
      <c r="AK21" s="148"/>
      <c r="AL21" s="129"/>
      <c r="AM21" s="130"/>
      <c r="AN21" s="130"/>
      <c r="AO21" s="130"/>
      <c r="AP21" s="131"/>
      <c r="AQ21" s="129"/>
      <c r="AR21" s="130"/>
      <c r="AS21" s="130"/>
      <c r="AT21" s="130"/>
      <c r="AU21" s="131"/>
      <c r="AV21" s="132" t="str">
        <f t="shared" si="0"/>
        <v/>
      </c>
      <c r="AW21" s="133"/>
      <c r="AX21" s="133"/>
      <c r="AY21" s="133"/>
      <c r="AZ21" s="134"/>
    </row>
    <row r="22" spans="2:56" ht="21" customHeight="1">
      <c r="B22" s="135"/>
      <c r="C22" s="136"/>
      <c r="D22" s="137"/>
      <c r="E22" s="138"/>
      <c r="F22" s="139"/>
      <c r="G22" s="4" t="s">
        <v>60</v>
      </c>
      <c r="H22" s="32"/>
      <c r="I22" s="140"/>
      <c r="J22" s="141"/>
      <c r="K22" s="141"/>
      <c r="L22" s="141"/>
      <c r="M22" s="141"/>
      <c r="N22" s="141"/>
      <c r="O22" s="141"/>
      <c r="P22" s="142"/>
      <c r="Q22" s="140"/>
      <c r="R22" s="141"/>
      <c r="S22" s="141"/>
      <c r="T22" s="141"/>
      <c r="U22" s="141"/>
      <c r="V22" s="141"/>
      <c r="W22" s="141"/>
      <c r="X22" s="141"/>
      <c r="Y22" s="142"/>
      <c r="Z22" s="129"/>
      <c r="AA22" s="130"/>
      <c r="AB22" s="130"/>
      <c r="AC22" s="130"/>
      <c r="AD22" s="131"/>
      <c r="AE22" s="143" t="str">
        <f>IF(I22="消費税差分","抜",IF(B22="非課税","非",IF(データシート!$F$6=0,"抜","")))</f>
        <v/>
      </c>
      <c r="AF22" s="144"/>
      <c r="AG22" s="145"/>
      <c r="AH22" s="146"/>
      <c r="AI22" s="147"/>
      <c r="AJ22" s="147"/>
      <c r="AK22" s="148"/>
      <c r="AL22" s="129"/>
      <c r="AM22" s="130"/>
      <c r="AN22" s="130"/>
      <c r="AO22" s="130"/>
      <c r="AP22" s="131"/>
      <c r="AQ22" s="129"/>
      <c r="AR22" s="130"/>
      <c r="AS22" s="130"/>
      <c r="AT22" s="130"/>
      <c r="AU22" s="131"/>
      <c r="AV22" s="132" t="str">
        <f t="shared" si="0"/>
        <v/>
      </c>
      <c r="AW22" s="133"/>
      <c r="AX22" s="133"/>
      <c r="AY22" s="133"/>
      <c r="AZ22" s="134"/>
      <c r="BC22" s="2"/>
    </row>
    <row r="23" spans="2:56" ht="21" customHeight="1">
      <c r="B23" s="135"/>
      <c r="C23" s="136"/>
      <c r="D23" s="137"/>
      <c r="E23" s="138"/>
      <c r="F23" s="139"/>
      <c r="G23" s="4" t="s">
        <v>60</v>
      </c>
      <c r="H23" s="32"/>
      <c r="I23" s="140"/>
      <c r="J23" s="141"/>
      <c r="K23" s="141"/>
      <c r="L23" s="141"/>
      <c r="M23" s="141"/>
      <c r="N23" s="141"/>
      <c r="O23" s="141"/>
      <c r="P23" s="142"/>
      <c r="Q23" s="140"/>
      <c r="R23" s="141"/>
      <c r="S23" s="141"/>
      <c r="T23" s="141"/>
      <c r="U23" s="141"/>
      <c r="V23" s="141"/>
      <c r="W23" s="141"/>
      <c r="X23" s="141"/>
      <c r="Y23" s="142"/>
      <c r="Z23" s="129"/>
      <c r="AA23" s="130"/>
      <c r="AB23" s="130"/>
      <c r="AC23" s="130"/>
      <c r="AD23" s="131"/>
      <c r="AE23" s="143" t="str">
        <f>IF(I23="消費税差分","抜",IF(B23="非課税","非",IF(データシート!$F$6=0,"抜","")))</f>
        <v/>
      </c>
      <c r="AF23" s="144"/>
      <c r="AG23" s="145"/>
      <c r="AH23" s="146"/>
      <c r="AI23" s="147"/>
      <c r="AJ23" s="147"/>
      <c r="AK23" s="148"/>
      <c r="AL23" s="129"/>
      <c r="AM23" s="130"/>
      <c r="AN23" s="130"/>
      <c r="AO23" s="130"/>
      <c r="AP23" s="131"/>
      <c r="AQ23" s="129"/>
      <c r="AR23" s="130"/>
      <c r="AS23" s="130"/>
      <c r="AT23" s="130"/>
      <c r="AU23" s="131"/>
      <c r="AV23" s="132" t="str">
        <f t="shared" si="0"/>
        <v/>
      </c>
      <c r="AW23" s="133"/>
      <c r="AX23" s="133"/>
      <c r="AY23" s="133"/>
      <c r="AZ23" s="134"/>
    </row>
    <row r="24" spans="2:56" ht="21" customHeight="1" thickBot="1">
      <c r="B24" s="115"/>
      <c r="C24" s="116"/>
      <c r="D24" s="117"/>
      <c r="E24" s="118"/>
      <c r="F24" s="119"/>
      <c r="G24" s="27" t="s">
        <v>60</v>
      </c>
      <c r="H24" s="33"/>
      <c r="I24" s="120"/>
      <c r="J24" s="121"/>
      <c r="K24" s="121"/>
      <c r="L24" s="121"/>
      <c r="M24" s="121"/>
      <c r="N24" s="121"/>
      <c r="O24" s="121"/>
      <c r="P24" s="122"/>
      <c r="Q24" s="120"/>
      <c r="R24" s="121"/>
      <c r="S24" s="121"/>
      <c r="T24" s="121"/>
      <c r="U24" s="121"/>
      <c r="V24" s="121"/>
      <c r="W24" s="121"/>
      <c r="X24" s="121"/>
      <c r="Y24" s="122"/>
      <c r="Z24" s="109"/>
      <c r="AA24" s="110"/>
      <c r="AB24" s="110"/>
      <c r="AC24" s="110"/>
      <c r="AD24" s="111"/>
      <c r="AE24" s="123" t="str">
        <f>IF(I24="消費税差分","抜",IF(B24="非課税","非",IF(データシート!$F$6=0,"抜","")))</f>
        <v/>
      </c>
      <c r="AF24" s="124"/>
      <c r="AG24" s="125"/>
      <c r="AH24" s="126"/>
      <c r="AI24" s="127"/>
      <c r="AJ24" s="127"/>
      <c r="AK24" s="128"/>
      <c r="AL24" s="109"/>
      <c r="AM24" s="110"/>
      <c r="AN24" s="110"/>
      <c r="AO24" s="110"/>
      <c r="AP24" s="111"/>
      <c r="AQ24" s="109"/>
      <c r="AR24" s="110"/>
      <c r="AS24" s="110"/>
      <c r="AT24" s="110"/>
      <c r="AU24" s="111"/>
      <c r="AV24" s="112" t="str">
        <f t="shared" si="0"/>
        <v/>
      </c>
      <c r="AW24" s="113"/>
      <c r="AX24" s="113"/>
      <c r="AY24" s="113"/>
      <c r="AZ24" s="114"/>
      <c r="BC24" s="2"/>
      <c r="BD24" t="s">
        <v>144</v>
      </c>
    </row>
    <row r="25" spans="2:56" s="3" customFormat="1" ht="21" customHeight="1">
      <c r="B25" s="158"/>
      <c r="C25" s="159"/>
      <c r="D25" s="160"/>
      <c r="E25" s="161"/>
      <c r="F25" s="162"/>
      <c r="G25" s="20" t="s">
        <v>60</v>
      </c>
      <c r="H25" s="31"/>
      <c r="I25" s="163"/>
      <c r="J25" s="164"/>
      <c r="K25" s="164"/>
      <c r="L25" s="164"/>
      <c r="M25" s="164"/>
      <c r="N25" s="164"/>
      <c r="O25" s="164"/>
      <c r="P25" s="165"/>
      <c r="Q25" s="163"/>
      <c r="R25" s="164"/>
      <c r="S25" s="164"/>
      <c r="T25" s="164"/>
      <c r="U25" s="164"/>
      <c r="V25" s="164"/>
      <c r="W25" s="164"/>
      <c r="X25" s="164"/>
      <c r="Y25" s="165"/>
      <c r="Z25" s="152"/>
      <c r="AA25" s="153"/>
      <c r="AB25" s="153"/>
      <c r="AC25" s="153"/>
      <c r="AD25" s="154"/>
      <c r="AE25" s="166" t="str">
        <f>IF(I25="消費税差分","抜",IF(B25="非課税","非",IF(データシート!$F$6=0,"抜","")))</f>
        <v/>
      </c>
      <c r="AF25" s="167"/>
      <c r="AG25" s="168"/>
      <c r="AH25" s="169"/>
      <c r="AI25" s="170"/>
      <c r="AJ25" s="170"/>
      <c r="AK25" s="171"/>
      <c r="AL25" s="152"/>
      <c r="AM25" s="153"/>
      <c r="AN25" s="153"/>
      <c r="AO25" s="153"/>
      <c r="AP25" s="154"/>
      <c r="AQ25" s="152"/>
      <c r="AR25" s="153"/>
      <c r="AS25" s="153"/>
      <c r="AT25" s="153"/>
      <c r="AU25" s="154"/>
      <c r="AV25" s="155" t="str">
        <f>IF(AL25="","",AL25-AQ25-Z25)</f>
        <v/>
      </c>
      <c r="AW25" s="156"/>
      <c r="AX25" s="156"/>
      <c r="AY25" s="156"/>
      <c r="AZ25" s="157"/>
      <c r="BA25" s="2"/>
      <c r="BB25" s="2"/>
      <c r="BC25" s="2"/>
    </row>
    <row r="26" spans="2:56" ht="21" customHeight="1">
      <c r="B26" s="135"/>
      <c r="C26" s="136"/>
      <c r="D26" s="137"/>
      <c r="E26" s="138"/>
      <c r="F26" s="139"/>
      <c r="G26" s="4" t="s">
        <v>60</v>
      </c>
      <c r="H26" s="32"/>
      <c r="I26" s="140"/>
      <c r="J26" s="141"/>
      <c r="K26" s="141"/>
      <c r="L26" s="141"/>
      <c r="M26" s="141"/>
      <c r="N26" s="141"/>
      <c r="O26" s="141"/>
      <c r="P26" s="142"/>
      <c r="Q26" s="140"/>
      <c r="R26" s="141"/>
      <c r="S26" s="141"/>
      <c r="T26" s="141"/>
      <c r="U26" s="141"/>
      <c r="V26" s="141"/>
      <c r="W26" s="141"/>
      <c r="X26" s="141"/>
      <c r="Y26" s="142"/>
      <c r="Z26" s="129"/>
      <c r="AA26" s="130"/>
      <c r="AB26" s="130"/>
      <c r="AC26" s="130"/>
      <c r="AD26" s="131"/>
      <c r="AE26" s="143" t="str">
        <f>IF(I26="消費税差分","抜",IF(B26="非課税","非",IF(データシート!$F$6=0,"抜","")))</f>
        <v/>
      </c>
      <c r="AF26" s="144"/>
      <c r="AG26" s="145"/>
      <c r="AH26" s="146"/>
      <c r="AI26" s="147"/>
      <c r="AJ26" s="147"/>
      <c r="AK26" s="148"/>
      <c r="AL26" s="129"/>
      <c r="AM26" s="130"/>
      <c r="AN26" s="130"/>
      <c r="AO26" s="130"/>
      <c r="AP26" s="131"/>
      <c r="AQ26" s="129"/>
      <c r="AR26" s="130"/>
      <c r="AS26" s="130"/>
      <c r="AT26" s="130"/>
      <c r="AU26" s="131"/>
      <c r="AV26" s="132" t="str">
        <f t="shared" ref="AV26:AV33" si="1">IF(AL26="","",AL26-AQ26-Z26)</f>
        <v/>
      </c>
      <c r="AW26" s="133"/>
      <c r="AX26" s="133"/>
      <c r="AY26" s="133"/>
      <c r="AZ26" s="134"/>
    </row>
    <row r="27" spans="2:56" ht="21" customHeight="1">
      <c r="B27" s="135"/>
      <c r="C27" s="136"/>
      <c r="D27" s="137"/>
      <c r="E27" s="138"/>
      <c r="F27" s="139"/>
      <c r="G27" s="4" t="s">
        <v>60</v>
      </c>
      <c r="H27" s="32"/>
      <c r="I27" s="140"/>
      <c r="J27" s="141"/>
      <c r="K27" s="141"/>
      <c r="L27" s="141"/>
      <c r="M27" s="141"/>
      <c r="N27" s="141"/>
      <c r="O27" s="141"/>
      <c r="P27" s="142"/>
      <c r="Q27" s="140"/>
      <c r="R27" s="141"/>
      <c r="S27" s="141"/>
      <c r="T27" s="141"/>
      <c r="U27" s="141"/>
      <c r="V27" s="141"/>
      <c r="W27" s="141"/>
      <c r="X27" s="141"/>
      <c r="Y27" s="142"/>
      <c r="Z27" s="129"/>
      <c r="AA27" s="130"/>
      <c r="AB27" s="130"/>
      <c r="AC27" s="130"/>
      <c r="AD27" s="131"/>
      <c r="AE27" s="143" t="str">
        <f>IF(I27="消費税差分","抜",IF(B27="非課税","非",IF(データシート!$F$6=0,"抜","")))</f>
        <v/>
      </c>
      <c r="AF27" s="144"/>
      <c r="AG27" s="145"/>
      <c r="AH27" s="146"/>
      <c r="AI27" s="147"/>
      <c r="AJ27" s="147"/>
      <c r="AK27" s="148"/>
      <c r="AL27" s="129"/>
      <c r="AM27" s="130"/>
      <c r="AN27" s="130"/>
      <c r="AO27" s="130"/>
      <c r="AP27" s="131"/>
      <c r="AQ27" s="129"/>
      <c r="AR27" s="130"/>
      <c r="AS27" s="130"/>
      <c r="AT27" s="130"/>
      <c r="AU27" s="131"/>
      <c r="AV27" s="132" t="str">
        <f t="shared" si="1"/>
        <v/>
      </c>
      <c r="AW27" s="133"/>
      <c r="AX27" s="133"/>
      <c r="AY27" s="133"/>
      <c r="AZ27" s="134"/>
      <c r="BC27" s="2"/>
    </row>
    <row r="28" spans="2:56" ht="21" customHeight="1">
      <c r="B28" s="135"/>
      <c r="C28" s="136"/>
      <c r="D28" s="137"/>
      <c r="E28" s="138"/>
      <c r="F28" s="139"/>
      <c r="G28" s="4" t="s">
        <v>60</v>
      </c>
      <c r="H28" s="32"/>
      <c r="I28" s="149"/>
      <c r="J28" s="150"/>
      <c r="K28" s="150"/>
      <c r="L28" s="150"/>
      <c r="M28" s="150"/>
      <c r="N28" s="150"/>
      <c r="O28" s="150"/>
      <c r="P28" s="151"/>
      <c r="Q28" s="140"/>
      <c r="R28" s="141"/>
      <c r="S28" s="141"/>
      <c r="T28" s="141"/>
      <c r="U28" s="141"/>
      <c r="V28" s="141"/>
      <c r="W28" s="141"/>
      <c r="X28" s="141"/>
      <c r="Y28" s="142"/>
      <c r="Z28" s="129"/>
      <c r="AA28" s="130"/>
      <c r="AB28" s="130"/>
      <c r="AC28" s="130"/>
      <c r="AD28" s="131"/>
      <c r="AE28" s="143" t="str">
        <f>IF(I28="消費税差分","抜",IF(B28="非課税","非",IF(データシート!$F$6=0,"抜","")))</f>
        <v/>
      </c>
      <c r="AF28" s="144"/>
      <c r="AG28" s="145"/>
      <c r="AH28" s="146"/>
      <c r="AI28" s="147"/>
      <c r="AJ28" s="147"/>
      <c r="AK28" s="148"/>
      <c r="AL28" s="129"/>
      <c r="AM28" s="130"/>
      <c r="AN28" s="130"/>
      <c r="AO28" s="130"/>
      <c r="AP28" s="131"/>
      <c r="AQ28" s="129"/>
      <c r="AR28" s="130"/>
      <c r="AS28" s="130"/>
      <c r="AT28" s="130"/>
      <c r="AU28" s="131"/>
      <c r="AV28" s="132" t="str">
        <f t="shared" si="1"/>
        <v/>
      </c>
      <c r="AW28" s="133"/>
      <c r="AX28" s="133"/>
      <c r="AY28" s="133"/>
      <c r="AZ28" s="134"/>
    </row>
    <row r="29" spans="2:56" ht="21" customHeight="1">
      <c r="B29" s="135"/>
      <c r="C29" s="136"/>
      <c r="D29" s="137"/>
      <c r="E29" s="138"/>
      <c r="F29" s="139"/>
      <c r="G29" s="4" t="s">
        <v>60</v>
      </c>
      <c r="H29" s="32"/>
      <c r="I29" s="140"/>
      <c r="J29" s="141"/>
      <c r="K29" s="141"/>
      <c r="L29" s="141"/>
      <c r="M29" s="141"/>
      <c r="N29" s="141"/>
      <c r="O29" s="141"/>
      <c r="P29" s="142"/>
      <c r="Q29" s="140"/>
      <c r="R29" s="141"/>
      <c r="S29" s="141"/>
      <c r="T29" s="141"/>
      <c r="U29" s="141"/>
      <c r="V29" s="141"/>
      <c r="W29" s="141"/>
      <c r="X29" s="141"/>
      <c r="Y29" s="142"/>
      <c r="Z29" s="129"/>
      <c r="AA29" s="130"/>
      <c r="AB29" s="130"/>
      <c r="AC29" s="130"/>
      <c r="AD29" s="131"/>
      <c r="AE29" s="143" t="str">
        <f>IF(I29="消費税差分","抜",IF(B29="非課税","非",IF(データシート!$F$6=0,"抜","")))</f>
        <v/>
      </c>
      <c r="AF29" s="144"/>
      <c r="AG29" s="145"/>
      <c r="AH29" s="146"/>
      <c r="AI29" s="147"/>
      <c r="AJ29" s="147"/>
      <c r="AK29" s="148"/>
      <c r="AL29" s="129"/>
      <c r="AM29" s="130"/>
      <c r="AN29" s="130"/>
      <c r="AO29" s="130"/>
      <c r="AP29" s="131"/>
      <c r="AQ29" s="129"/>
      <c r="AR29" s="130"/>
      <c r="AS29" s="130"/>
      <c r="AT29" s="130"/>
      <c r="AU29" s="131"/>
      <c r="AV29" s="132" t="str">
        <f t="shared" si="1"/>
        <v/>
      </c>
      <c r="AW29" s="133"/>
      <c r="AX29" s="133"/>
      <c r="AY29" s="133"/>
      <c r="AZ29" s="134"/>
      <c r="BC29" s="2"/>
    </row>
    <row r="30" spans="2:56" ht="21" customHeight="1">
      <c r="B30" s="135"/>
      <c r="C30" s="136"/>
      <c r="D30" s="137"/>
      <c r="E30" s="138"/>
      <c r="F30" s="139"/>
      <c r="G30" s="4" t="s">
        <v>60</v>
      </c>
      <c r="H30" s="32"/>
      <c r="I30" s="140"/>
      <c r="J30" s="141"/>
      <c r="K30" s="141"/>
      <c r="L30" s="141"/>
      <c r="M30" s="141"/>
      <c r="N30" s="141"/>
      <c r="O30" s="141"/>
      <c r="P30" s="142"/>
      <c r="Q30" s="140"/>
      <c r="R30" s="141"/>
      <c r="S30" s="141"/>
      <c r="T30" s="141"/>
      <c r="U30" s="141"/>
      <c r="V30" s="141"/>
      <c r="W30" s="141"/>
      <c r="X30" s="141"/>
      <c r="Y30" s="142"/>
      <c r="Z30" s="129"/>
      <c r="AA30" s="130"/>
      <c r="AB30" s="130"/>
      <c r="AC30" s="130"/>
      <c r="AD30" s="131"/>
      <c r="AE30" s="143" t="str">
        <f>IF(I30="消費税差分","抜",IF(B30="非課税","非",IF(データシート!$F$6=0,"抜","")))</f>
        <v/>
      </c>
      <c r="AF30" s="144"/>
      <c r="AG30" s="145"/>
      <c r="AH30" s="146"/>
      <c r="AI30" s="147"/>
      <c r="AJ30" s="147"/>
      <c r="AK30" s="148"/>
      <c r="AL30" s="129"/>
      <c r="AM30" s="130"/>
      <c r="AN30" s="130"/>
      <c r="AO30" s="130"/>
      <c r="AP30" s="131"/>
      <c r="AQ30" s="129"/>
      <c r="AR30" s="130"/>
      <c r="AS30" s="130"/>
      <c r="AT30" s="130"/>
      <c r="AU30" s="131"/>
      <c r="AV30" s="132" t="str">
        <f t="shared" si="1"/>
        <v/>
      </c>
      <c r="AW30" s="133"/>
      <c r="AX30" s="133"/>
      <c r="AY30" s="133"/>
      <c r="AZ30" s="134"/>
    </row>
    <row r="31" spans="2:56" ht="21" customHeight="1">
      <c r="B31" s="135"/>
      <c r="C31" s="136"/>
      <c r="D31" s="137"/>
      <c r="E31" s="138"/>
      <c r="F31" s="139"/>
      <c r="G31" s="4" t="s">
        <v>60</v>
      </c>
      <c r="H31" s="32"/>
      <c r="I31" s="140"/>
      <c r="J31" s="141"/>
      <c r="K31" s="141"/>
      <c r="L31" s="141"/>
      <c r="M31" s="141"/>
      <c r="N31" s="141"/>
      <c r="O31" s="141"/>
      <c r="P31" s="142"/>
      <c r="Q31" s="140"/>
      <c r="R31" s="141"/>
      <c r="S31" s="141"/>
      <c r="T31" s="141"/>
      <c r="U31" s="141"/>
      <c r="V31" s="141"/>
      <c r="W31" s="141"/>
      <c r="X31" s="141"/>
      <c r="Y31" s="142"/>
      <c r="Z31" s="129"/>
      <c r="AA31" s="130"/>
      <c r="AB31" s="130"/>
      <c r="AC31" s="130"/>
      <c r="AD31" s="131"/>
      <c r="AE31" s="143" t="str">
        <f>IF(I31="消費税差分","抜",IF(B31="非課税","非",IF(データシート!$F$6=0,"抜","")))</f>
        <v/>
      </c>
      <c r="AF31" s="144"/>
      <c r="AG31" s="145"/>
      <c r="AH31" s="146"/>
      <c r="AI31" s="147"/>
      <c r="AJ31" s="147"/>
      <c r="AK31" s="148"/>
      <c r="AL31" s="129"/>
      <c r="AM31" s="130"/>
      <c r="AN31" s="130"/>
      <c r="AO31" s="130"/>
      <c r="AP31" s="131"/>
      <c r="AQ31" s="129"/>
      <c r="AR31" s="130"/>
      <c r="AS31" s="130"/>
      <c r="AT31" s="130"/>
      <c r="AU31" s="131"/>
      <c r="AV31" s="132" t="str">
        <f t="shared" si="1"/>
        <v/>
      </c>
      <c r="AW31" s="133"/>
      <c r="AX31" s="133"/>
      <c r="AY31" s="133"/>
      <c r="AZ31" s="134"/>
      <c r="BC31" s="2"/>
    </row>
    <row r="32" spans="2:56" ht="21" customHeight="1">
      <c r="B32" s="135"/>
      <c r="C32" s="136"/>
      <c r="D32" s="137"/>
      <c r="E32" s="138"/>
      <c r="F32" s="139"/>
      <c r="G32" s="4" t="s">
        <v>60</v>
      </c>
      <c r="H32" s="32"/>
      <c r="I32" s="140"/>
      <c r="J32" s="141"/>
      <c r="K32" s="141"/>
      <c r="L32" s="141"/>
      <c r="M32" s="141"/>
      <c r="N32" s="141"/>
      <c r="O32" s="141"/>
      <c r="P32" s="142"/>
      <c r="Q32" s="140"/>
      <c r="R32" s="141"/>
      <c r="S32" s="141"/>
      <c r="T32" s="141"/>
      <c r="U32" s="141"/>
      <c r="V32" s="141"/>
      <c r="W32" s="141"/>
      <c r="X32" s="141"/>
      <c r="Y32" s="142"/>
      <c r="Z32" s="129"/>
      <c r="AA32" s="130"/>
      <c r="AB32" s="130"/>
      <c r="AC32" s="130"/>
      <c r="AD32" s="131"/>
      <c r="AE32" s="143" t="str">
        <f>IF(I32="消費税差分","抜",IF(B32="非課税","非",IF(データシート!$F$6=0,"抜","")))</f>
        <v/>
      </c>
      <c r="AF32" s="144"/>
      <c r="AG32" s="145"/>
      <c r="AH32" s="146"/>
      <c r="AI32" s="147"/>
      <c r="AJ32" s="147"/>
      <c r="AK32" s="148"/>
      <c r="AL32" s="129"/>
      <c r="AM32" s="130"/>
      <c r="AN32" s="130"/>
      <c r="AO32" s="130"/>
      <c r="AP32" s="131"/>
      <c r="AQ32" s="129"/>
      <c r="AR32" s="130"/>
      <c r="AS32" s="130"/>
      <c r="AT32" s="130"/>
      <c r="AU32" s="131"/>
      <c r="AV32" s="132" t="str">
        <f t="shared" si="1"/>
        <v/>
      </c>
      <c r="AW32" s="133"/>
      <c r="AX32" s="133"/>
      <c r="AY32" s="133"/>
      <c r="AZ32" s="134"/>
    </row>
    <row r="33" spans="2:56" ht="21" customHeight="1" thickBot="1">
      <c r="B33" s="115"/>
      <c r="C33" s="116"/>
      <c r="D33" s="117"/>
      <c r="E33" s="118"/>
      <c r="F33" s="119"/>
      <c r="G33" s="27" t="s">
        <v>60</v>
      </c>
      <c r="H33" s="33"/>
      <c r="I33" s="120"/>
      <c r="J33" s="121"/>
      <c r="K33" s="121"/>
      <c r="L33" s="121"/>
      <c r="M33" s="121"/>
      <c r="N33" s="121"/>
      <c r="O33" s="121"/>
      <c r="P33" s="122"/>
      <c r="Q33" s="120"/>
      <c r="R33" s="121"/>
      <c r="S33" s="121"/>
      <c r="T33" s="121"/>
      <c r="U33" s="121"/>
      <c r="V33" s="121"/>
      <c r="W33" s="121"/>
      <c r="X33" s="121"/>
      <c r="Y33" s="122"/>
      <c r="Z33" s="109"/>
      <c r="AA33" s="110"/>
      <c r="AB33" s="110"/>
      <c r="AC33" s="110"/>
      <c r="AD33" s="111"/>
      <c r="AE33" s="123" t="str">
        <f>IF(I33="消費税差分","抜",IF(B33="非課税","非",IF(データシート!$F$6=0,"抜","")))</f>
        <v/>
      </c>
      <c r="AF33" s="124"/>
      <c r="AG33" s="125"/>
      <c r="AH33" s="126"/>
      <c r="AI33" s="127"/>
      <c r="AJ33" s="127"/>
      <c r="AK33" s="128"/>
      <c r="AL33" s="109"/>
      <c r="AM33" s="110"/>
      <c r="AN33" s="110"/>
      <c r="AO33" s="110"/>
      <c r="AP33" s="111"/>
      <c r="AQ33" s="109"/>
      <c r="AR33" s="110"/>
      <c r="AS33" s="110"/>
      <c r="AT33" s="110"/>
      <c r="AU33" s="111"/>
      <c r="AV33" s="112" t="str">
        <f t="shared" si="1"/>
        <v/>
      </c>
      <c r="AW33" s="113"/>
      <c r="AX33" s="113"/>
      <c r="AY33" s="113"/>
      <c r="AZ33" s="114"/>
      <c r="BC33" s="2"/>
      <c r="BD33" t="s">
        <v>145</v>
      </c>
    </row>
    <row r="34" spans="2:56" s="3" customFormat="1" ht="21" customHeight="1">
      <c r="B34" s="158"/>
      <c r="C34" s="159"/>
      <c r="D34" s="160"/>
      <c r="E34" s="161"/>
      <c r="F34" s="162"/>
      <c r="G34" s="20" t="s">
        <v>60</v>
      </c>
      <c r="H34" s="31"/>
      <c r="I34" s="163"/>
      <c r="J34" s="164"/>
      <c r="K34" s="164"/>
      <c r="L34" s="164"/>
      <c r="M34" s="164"/>
      <c r="N34" s="164"/>
      <c r="O34" s="164"/>
      <c r="P34" s="165"/>
      <c r="Q34" s="163"/>
      <c r="R34" s="164"/>
      <c r="S34" s="164"/>
      <c r="T34" s="164"/>
      <c r="U34" s="164"/>
      <c r="V34" s="164"/>
      <c r="W34" s="164"/>
      <c r="X34" s="164"/>
      <c r="Y34" s="165"/>
      <c r="Z34" s="152"/>
      <c r="AA34" s="153"/>
      <c r="AB34" s="153"/>
      <c r="AC34" s="153"/>
      <c r="AD34" s="154"/>
      <c r="AE34" s="166" t="str">
        <f>IF(I34="消費税差分","抜",IF(B34="非課税","非",IF(データシート!$F$6=0,"抜","")))</f>
        <v/>
      </c>
      <c r="AF34" s="167"/>
      <c r="AG34" s="168"/>
      <c r="AH34" s="169"/>
      <c r="AI34" s="170"/>
      <c r="AJ34" s="170"/>
      <c r="AK34" s="171"/>
      <c r="AL34" s="152"/>
      <c r="AM34" s="153"/>
      <c r="AN34" s="153"/>
      <c r="AO34" s="153"/>
      <c r="AP34" s="154"/>
      <c r="AQ34" s="152"/>
      <c r="AR34" s="153"/>
      <c r="AS34" s="153"/>
      <c r="AT34" s="153"/>
      <c r="AU34" s="154"/>
      <c r="AV34" s="155" t="str">
        <f>IF(AL34="","",AL34-AQ34-Z34)</f>
        <v/>
      </c>
      <c r="AW34" s="156"/>
      <c r="AX34" s="156"/>
      <c r="AY34" s="156"/>
      <c r="AZ34" s="157"/>
      <c r="BA34" s="2"/>
      <c r="BB34" s="2"/>
      <c r="BC34" s="2"/>
    </row>
    <row r="35" spans="2:56" ht="21" customHeight="1">
      <c r="B35" s="135"/>
      <c r="C35" s="136"/>
      <c r="D35" s="137"/>
      <c r="E35" s="138"/>
      <c r="F35" s="139"/>
      <c r="G35" s="4" t="s">
        <v>60</v>
      </c>
      <c r="H35" s="32"/>
      <c r="I35" s="140"/>
      <c r="J35" s="141"/>
      <c r="K35" s="141"/>
      <c r="L35" s="141"/>
      <c r="M35" s="141"/>
      <c r="N35" s="141"/>
      <c r="O35" s="141"/>
      <c r="P35" s="142"/>
      <c r="Q35" s="140"/>
      <c r="R35" s="141"/>
      <c r="S35" s="141"/>
      <c r="T35" s="141"/>
      <c r="U35" s="141"/>
      <c r="V35" s="141"/>
      <c r="W35" s="141"/>
      <c r="X35" s="141"/>
      <c r="Y35" s="142"/>
      <c r="Z35" s="129"/>
      <c r="AA35" s="130"/>
      <c r="AB35" s="130"/>
      <c r="AC35" s="130"/>
      <c r="AD35" s="131"/>
      <c r="AE35" s="143" t="str">
        <f>IF(I35="消費税差分","抜",IF(B35="非課税","非",IF(データシート!$F$6=0,"抜","")))</f>
        <v/>
      </c>
      <c r="AF35" s="144"/>
      <c r="AG35" s="145"/>
      <c r="AH35" s="146"/>
      <c r="AI35" s="147"/>
      <c r="AJ35" s="147"/>
      <c r="AK35" s="148"/>
      <c r="AL35" s="129"/>
      <c r="AM35" s="130"/>
      <c r="AN35" s="130"/>
      <c r="AO35" s="130"/>
      <c r="AP35" s="131"/>
      <c r="AQ35" s="129"/>
      <c r="AR35" s="130"/>
      <c r="AS35" s="130"/>
      <c r="AT35" s="130"/>
      <c r="AU35" s="131"/>
      <c r="AV35" s="132" t="str">
        <f t="shared" ref="AV35:AV42" si="2">IF(AL35="","",AL35-AQ35-Z35)</f>
        <v/>
      </c>
      <c r="AW35" s="133"/>
      <c r="AX35" s="133"/>
      <c r="AY35" s="133"/>
      <c r="AZ35" s="134"/>
    </row>
    <row r="36" spans="2:56" ht="21" customHeight="1">
      <c r="B36" s="135"/>
      <c r="C36" s="136"/>
      <c r="D36" s="137"/>
      <c r="E36" s="138"/>
      <c r="F36" s="139"/>
      <c r="G36" s="4" t="s">
        <v>60</v>
      </c>
      <c r="H36" s="32"/>
      <c r="I36" s="140"/>
      <c r="J36" s="141"/>
      <c r="K36" s="141"/>
      <c r="L36" s="141"/>
      <c r="M36" s="141"/>
      <c r="N36" s="141"/>
      <c r="O36" s="141"/>
      <c r="P36" s="142"/>
      <c r="Q36" s="140"/>
      <c r="R36" s="141"/>
      <c r="S36" s="141"/>
      <c r="T36" s="141"/>
      <c r="U36" s="141"/>
      <c r="V36" s="141"/>
      <c r="W36" s="141"/>
      <c r="X36" s="141"/>
      <c r="Y36" s="142"/>
      <c r="Z36" s="129"/>
      <c r="AA36" s="130"/>
      <c r="AB36" s="130"/>
      <c r="AC36" s="130"/>
      <c r="AD36" s="131"/>
      <c r="AE36" s="143" t="str">
        <f>IF(I36="消費税差分","抜",IF(B36="非課税","非",IF(データシート!$F$6=0,"抜","")))</f>
        <v/>
      </c>
      <c r="AF36" s="144"/>
      <c r="AG36" s="145"/>
      <c r="AH36" s="146"/>
      <c r="AI36" s="147"/>
      <c r="AJ36" s="147"/>
      <c r="AK36" s="148"/>
      <c r="AL36" s="129"/>
      <c r="AM36" s="130"/>
      <c r="AN36" s="130"/>
      <c r="AO36" s="130"/>
      <c r="AP36" s="131"/>
      <c r="AQ36" s="129"/>
      <c r="AR36" s="130"/>
      <c r="AS36" s="130"/>
      <c r="AT36" s="130"/>
      <c r="AU36" s="131"/>
      <c r="AV36" s="132" t="str">
        <f t="shared" si="2"/>
        <v/>
      </c>
      <c r="AW36" s="133"/>
      <c r="AX36" s="133"/>
      <c r="AY36" s="133"/>
      <c r="AZ36" s="134"/>
      <c r="BC36" s="2"/>
    </row>
    <row r="37" spans="2:56" ht="21" customHeight="1">
      <c r="B37" s="135"/>
      <c r="C37" s="136"/>
      <c r="D37" s="137"/>
      <c r="E37" s="138"/>
      <c r="F37" s="139"/>
      <c r="G37" s="4" t="s">
        <v>60</v>
      </c>
      <c r="H37" s="32"/>
      <c r="I37" s="149"/>
      <c r="J37" s="150"/>
      <c r="K37" s="150"/>
      <c r="L37" s="150"/>
      <c r="M37" s="150"/>
      <c r="N37" s="150"/>
      <c r="O37" s="150"/>
      <c r="P37" s="151"/>
      <c r="Q37" s="140"/>
      <c r="R37" s="141"/>
      <c r="S37" s="141"/>
      <c r="T37" s="141"/>
      <c r="U37" s="141"/>
      <c r="V37" s="141"/>
      <c r="W37" s="141"/>
      <c r="X37" s="141"/>
      <c r="Y37" s="142"/>
      <c r="Z37" s="129"/>
      <c r="AA37" s="130"/>
      <c r="AB37" s="130"/>
      <c r="AC37" s="130"/>
      <c r="AD37" s="131"/>
      <c r="AE37" s="143" t="str">
        <f>IF(I37="消費税差分","抜",IF(B37="非課税","非",IF(データシート!$F$6=0,"抜","")))</f>
        <v/>
      </c>
      <c r="AF37" s="144"/>
      <c r="AG37" s="145"/>
      <c r="AH37" s="146"/>
      <c r="AI37" s="147"/>
      <c r="AJ37" s="147"/>
      <c r="AK37" s="148"/>
      <c r="AL37" s="129"/>
      <c r="AM37" s="130"/>
      <c r="AN37" s="130"/>
      <c r="AO37" s="130"/>
      <c r="AP37" s="131"/>
      <c r="AQ37" s="129"/>
      <c r="AR37" s="130"/>
      <c r="AS37" s="130"/>
      <c r="AT37" s="130"/>
      <c r="AU37" s="131"/>
      <c r="AV37" s="132" t="str">
        <f t="shared" si="2"/>
        <v/>
      </c>
      <c r="AW37" s="133"/>
      <c r="AX37" s="133"/>
      <c r="AY37" s="133"/>
      <c r="AZ37" s="134"/>
    </row>
    <row r="38" spans="2:56" ht="21" customHeight="1">
      <c r="B38" s="135"/>
      <c r="C38" s="136"/>
      <c r="D38" s="137"/>
      <c r="E38" s="138"/>
      <c r="F38" s="139"/>
      <c r="G38" s="4" t="s">
        <v>60</v>
      </c>
      <c r="H38" s="32"/>
      <c r="I38" s="140"/>
      <c r="J38" s="141"/>
      <c r="K38" s="141"/>
      <c r="L38" s="141"/>
      <c r="M38" s="141"/>
      <c r="N38" s="141"/>
      <c r="O38" s="141"/>
      <c r="P38" s="142"/>
      <c r="Q38" s="140"/>
      <c r="R38" s="141"/>
      <c r="S38" s="141"/>
      <c r="T38" s="141"/>
      <c r="U38" s="141"/>
      <c r="V38" s="141"/>
      <c r="W38" s="141"/>
      <c r="X38" s="141"/>
      <c r="Y38" s="142"/>
      <c r="Z38" s="129"/>
      <c r="AA38" s="130"/>
      <c r="AB38" s="130"/>
      <c r="AC38" s="130"/>
      <c r="AD38" s="131"/>
      <c r="AE38" s="143" t="str">
        <f>IF(I38="消費税差分","抜",IF(B38="非課税","非",IF(データシート!$F$6=0,"抜","")))</f>
        <v/>
      </c>
      <c r="AF38" s="144"/>
      <c r="AG38" s="145"/>
      <c r="AH38" s="146"/>
      <c r="AI38" s="147"/>
      <c r="AJ38" s="147"/>
      <c r="AK38" s="148"/>
      <c r="AL38" s="129"/>
      <c r="AM38" s="130"/>
      <c r="AN38" s="130"/>
      <c r="AO38" s="130"/>
      <c r="AP38" s="131"/>
      <c r="AQ38" s="129"/>
      <c r="AR38" s="130"/>
      <c r="AS38" s="130"/>
      <c r="AT38" s="130"/>
      <c r="AU38" s="131"/>
      <c r="AV38" s="132" t="str">
        <f t="shared" si="2"/>
        <v/>
      </c>
      <c r="AW38" s="133"/>
      <c r="AX38" s="133"/>
      <c r="AY38" s="133"/>
      <c r="AZ38" s="134"/>
      <c r="BC38" s="2"/>
    </row>
    <row r="39" spans="2:56" ht="21" customHeight="1">
      <c r="B39" s="135"/>
      <c r="C39" s="136"/>
      <c r="D39" s="137"/>
      <c r="E39" s="138"/>
      <c r="F39" s="139"/>
      <c r="G39" s="4" t="s">
        <v>60</v>
      </c>
      <c r="H39" s="32"/>
      <c r="I39" s="140"/>
      <c r="J39" s="141"/>
      <c r="K39" s="141"/>
      <c r="L39" s="141"/>
      <c r="M39" s="141"/>
      <c r="N39" s="141"/>
      <c r="O39" s="141"/>
      <c r="P39" s="142"/>
      <c r="Q39" s="140"/>
      <c r="R39" s="141"/>
      <c r="S39" s="141"/>
      <c r="T39" s="141"/>
      <c r="U39" s="141"/>
      <c r="V39" s="141"/>
      <c r="W39" s="141"/>
      <c r="X39" s="141"/>
      <c r="Y39" s="142"/>
      <c r="Z39" s="129"/>
      <c r="AA39" s="130"/>
      <c r="AB39" s="130"/>
      <c r="AC39" s="130"/>
      <c r="AD39" s="131"/>
      <c r="AE39" s="143" t="str">
        <f>IF(I39="消費税差分","抜",IF(B39="非課税","非",IF(データシート!$F$6=0,"抜","")))</f>
        <v/>
      </c>
      <c r="AF39" s="144"/>
      <c r="AG39" s="145"/>
      <c r="AH39" s="146"/>
      <c r="AI39" s="147"/>
      <c r="AJ39" s="147"/>
      <c r="AK39" s="148"/>
      <c r="AL39" s="129"/>
      <c r="AM39" s="130"/>
      <c r="AN39" s="130"/>
      <c r="AO39" s="130"/>
      <c r="AP39" s="131"/>
      <c r="AQ39" s="129"/>
      <c r="AR39" s="130"/>
      <c r="AS39" s="130"/>
      <c r="AT39" s="130"/>
      <c r="AU39" s="131"/>
      <c r="AV39" s="132" t="str">
        <f t="shared" si="2"/>
        <v/>
      </c>
      <c r="AW39" s="133"/>
      <c r="AX39" s="133"/>
      <c r="AY39" s="133"/>
      <c r="AZ39" s="134"/>
    </row>
    <row r="40" spans="2:56" ht="21" customHeight="1">
      <c r="B40" s="135"/>
      <c r="C40" s="136"/>
      <c r="D40" s="137"/>
      <c r="E40" s="138"/>
      <c r="F40" s="139"/>
      <c r="G40" s="4" t="s">
        <v>60</v>
      </c>
      <c r="H40" s="32"/>
      <c r="I40" s="140"/>
      <c r="J40" s="141"/>
      <c r="K40" s="141"/>
      <c r="L40" s="141"/>
      <c r="M40" s="141"/>
      <c r="N40" s="141"/>
      <c r="O40" s="141"/>
      <c r="P40" s="142"/>
      <c r="Q40" s="140"/>
      <c r="R40" s="141"/>
      <c r="S40" s="141"/>
      <c r="T40" s="141"/>
      <c r="U40" s="141"/>
      <c r="V40" s="141"/>
      <c r="W40" s="141"/>
      <c r="X40" s="141"/>
      <c r="Y40" s="142"/>
      <c r="Z40" s="129"/>
      <c r="AA40" s="130"/>
      <c r="AB40" s="130"/>
      <c r="AC40" s="130"/>
      <c r="AD40" s="131"/>
      <c r="AE40" s="143" t="str">
        <f>IF(I40="消費税差分","抜",IF(B40="非課税","非",IF(データシート!$F$6=0,"抜","")))</f>
        <v/>
      </c>
      <c r="AF40" s="144"/>
      <c r="AG40" s="145"/>
      <c r="AH40" s="146"/>
      <c r="AI40" s="147"/>
      <c r="AJ40" s="147"/>
      <c r="AK40" s="148"/>
      <c r="AL40" s="129"/>
      <c r="AM40" s="130"/>
      <c r="AN40" s="130"/>
      <c r="AO40" s="130"/>
      <c r="AP40" s="131"/>
      <c r="AQ40" s="129"/>
      <c r="AR40" s="130"/>
      <c r="AS40" s="130"/>
      <c r="AT40" s="130"/>
      <c r="AU40" s="131"/>
      <c r="AV40" s="132" t="str">
        <f t="shared" si="2"/>
        <v/>
      </c>
      <c r="AW40" s="133"/>
      <c r="AX40" s="133"/>
      <c r="AY40" s="133"/>
      <c r="AZ40" s="134"/>
      <c r="BC40" s="2"/>
    </row>
    <row r="41" spans="2:56" ht="21" customHeight="1">
      <c r="B41" s="135"/>
      <c r="C41" s="136"/>
      <c r="D41" s="137"/>
      <c r="E41" s="138"/>
      <c r="F41" s="139"/>
      <c r="G41" s="4" t="s">
        <v>60</v>
      </c>
      <c r="H41" s="32"/>
      <c r="I41" s="140"/>
      <c r="J41" s="141"/>
      <c r="K41" s="141"/>
      <c r="L41" s="141"/>
      <c r="M41" s="141"/>
      <c r="N41" s="141"/>
      <c r="O41" s="141"/>
      <c r="P41" s="142"/>
      <c r="Q41" s="140"/>
      <c r="R41" s="141"/>
      <c r="S41" s="141"/>
      <c r="T41" s="141"/>
      <c r="U41" s="141"/>
      <c r="V41" s="141"/>
      <c r="W41" s="141"/>
      <c r="X41" s="141"/>
      <c r="Y41" s="142"/>
      <c r="Z41" s="129"/>
      <c r="AA41" s="130"/>
      <c r="AB41" s="130"/>
      <c r="AC41" s="130"/>
      <c r="AD41" s="131"/>
      <c r="AE41" s="143" t="str">
        <f>IF(I41="消費税差分","抜",IF(B41="非課税","非",IF(データシート!$F$6=0,"抜","")))</f>
        <v/>
      </c>
      <c r="AF41" s="144"/>
      <c r="AG41" s="145"/>
      <c r="AH41" s="146"/>
      <c r="AI41" s="147"/>
      <c r="AJ41" s="147"/>
      <c r="AK41" s="148"/>
      <c r="AL41" s="129"/>
      <c r="AM41" s="130"/>
      <c r="AN41" s="130"/>
      <c r="AO41" s="130"/>
      <c r="AP41" s="131"/>
      <c r="AQ41" s="129"/>
      <c r="AR41" s="130"/>
      <c r="AS41" s="130"/>
      <c r="AT41" s="130"/>
      <c r="AU41" s="131"/>
      <c r="AV41" s="132" t="str">
        <f t="shared" si="2"/>
        <v/>
      </c>
      <c r="AW41" s="133"/>
      <c r="AX41" s="133"/>
      <c r="AY41" s="133"/>
      <c r="AZ41" s="134"/>
    </row>
    <row r="42" spans="2:56" ht="21" customHeight="1" thickBot="1">
      <c r="B42" s="115"/>
      <c r="C42" s="116"/>
      <c r="D42" s="117"/>
      <c r="E42" s="118"/>
      <c r="F42" s="119"/>
      <c r="G42" s="27" t="s">
        <v>60</v>
      </c>
      <c r="H42" s="33"/>
      <c r="I42" s="120"/>
      <c r="J42" s="121"/>
      <c r="K42" s="121"/>
      <c r="L42" s="121"/>
      <c r="M42" s="121"/>
      <c r="N42" s="121"/>
      <c r="O42" s="121"/>
      <c r="P42" s="122"/>
      <c r="Q42" s="120"/>
      <c r="R42" s="121"/>
      <c r="S42" s="121"/>
      <c r="T42" s="121"/>
      <c r="U42" s="121"/>
      <c r="V42" s="121"/>
      <c r="W42" s="121"/>
      <c r="X42" s="121"/>
      <c r="Y42" s="122"/>
      <c r="Z42" s="109"/>
      <c r="AA42" s="110"/>
      <c r="AB42" s="110"/>
      <c r="AC42" s="110"/>
      <c r="AD42" s="111"/>
      <c r="AE42" s="123" t="str">
        <f>IF(I42="消費税差分","抜",IF(B42="非課税","非",IF(データシート!$F$6=0,"抜","")))</f>
        <v/>
      </c>
      <c r="AF42" s="124"/>
      <c r="AG42" s="125"/>
      <c r="AH42" s="126"/>
      <c r="AI42" s="127"/>
      <c r="AJ42" s="127"/>
      <c r="AK42" s="128"/>
      <c r="AL42" s="109"/>
      <c r="AM42" s="110"/>
      <c r="AN42" s="110"/>
      <c r="AO42" s="110"/>
      <c r="AP42" s="111"/>
      <c r="AQ42" s="109"/>
      <c r="AR42" s="110"/>
      <c r="AS42" s="110"/>
      <c r="AT42" s="110"/>
      <c r="AU42" s="111"/>
      <c r="AV42" s="112" t="str">
        <f t="shared" si="2"/>
        <v/>
      </c>
      <c r="AW42" s="113"/>
      <c r="AX42" s="113"/>
      <c r="AY42" s="113"/>
      <c r="AZ42" s="114"/>
      <c r="BC42" s="2"/>
      <c r="BD42" t="s">
        <v>146</v>
      </c>
    </row>
    <row r="43" spans="2:56" s="3" customFormat="1" ht="21" customHeight="1">
      <c r="B43" s="158"/>
      <c r="C43" s="159"/>
      <c r="D43" s="160"/>
      <c r="E43" s="161"/>
      <c r="F43" s="162"/>
      <c r="G43" s="20" t="s">
        <v>60</v>
      </c>
      <c r="H43" s="31"/>
      <c r="I43" s="163"/>
      <c r="J43" s="164"/>
      <c r="K43" s="164"/>
      <c r="L43" s="164"/>
      <c r="M43" s="164"/>
      <c r="N43" s="164"/>
      <c r="O43" s="164"/>
      <c r="P43" s="165"/>
      <c r="Q43" s="163"/>
      <c r="R43" s="164"/>
      <c r="S43" s="164"/>
      <c r="T43" s="164"/>
      <c r="U43" s="164"/>
      <c r="V43" s="164"/>
      <c r="W43" s="164"/>
      <c r="X43" s="164"/>
      <c r="Y43" s="165"/>
      <c r="Z43" s="152"/>
      <c r="AA43" s="153"/>
      <c r="AB43" s="153"/>
      <c r="AC43" s="153"/>
      <c r="AD43" s="154"/>
      <c r="AE43" s="166" t="str">
        <f>IF(I43="消費税差分","抜",IF(B43="非課税","非",IF(データシート!$F$6=0,"抜","")))</f>
        <v/>
      </c>
      <c r="AF43" s="167"/>
      <c r="AG43" s="168"/>
      <c r="AH43" s="169"/>
      <c r="AI43" s="170"/>
      <c r="AJ43" s="170"/>
      <c r="AK43" s="171"/>
      <c r="AL43" s="152"/>
      <c r="AM43" s="153"/>
      <c r="AN43" s="153"/>
      <c r="AO43" s="153"/>
      <c r="AP43" s="154"/>
      <c r="AQ43" s="152"/>
      <c r="AR43" s="153"/>
      <c r="AS43" s="153"/>
      <c r="AT43" s="153"/>
      <c r="AU43" s="154"/>
      <c r="AV43" s="155" t="str">
        <f>IF(AL43="","",AL43-AQ43-Z43)</f>
        <v/>
      </c>
      <c r="AW43" s="156"/>
      <c r="AX43" s="156"/>
      <c r="AY43" s="156"/>
      <c r="AZ43" s="157"/>
      <c r="BA43" s="2"/>
      <c r="BB43" s="2"/>
      <c r="BC43" s="2"/>
    </row>
    <row r="44" spans="2:56" ht="21" customHeight="1">
      <c r="B44" s="135"/>
      <c r="C44" s="136"/>
      <c r="D44" s="137"/>
      <c r="E44" s="138"/>
      <c r="F44" s="139"/>
      <c r="G44" s="4" t="s">
        <v>60</v>
      </c>
      <c r="H44" s="32"/>
      <c r="I44" s="140"/>
      <c r="J44" s="141"/>
      <c r="K44" s="141"/>
      <c r="L44" s="141"/>
      <c r="M44" s="141"/>
      <c r="N44" s="141"/>
      <c r="O44" s="141"/>
      <c r="P44" s="142"/>
      <c r="Q44" s="140"/>
      <c r="R44" s="141"/>
      <c r="S44" s="141"/>
      <c r="T44" s="141"/>
      <c r="U44" s="141"/>
      <c r="V44" s="141"/>
      <c r="W44" s="141"/>
      <c r="X44" s="141"/>
      <c r="Y44" s="142"/>
      <c r="Z44" s="129"/>
      <c r="AA44" s="130"/>
      <c r="AB44" s="130"/>
      <c r="AC44" s="130"/>
      <c r="AD44" s="131"/>
      <c r="AE44" s="143" t="str">
        <f>IF(I44="消費税差分","抜",IF(B44="非課税","非",IF(データシート!$F$6=0,"抜","")))</f>
        <v/>
      </c>
      <c r="AF44" s="144"/>
      <c r="AG44" s="145"/>
      <c r="AH44" s="146"/>
      <c r="AI44" s="147"/>
      <c r="AJ44" s="147"/>
      <c r="AK44" s="148"/>
      <c r="AL44" s="129"/>
      <c r="AM44" s="130"/>
      <c r="AN44" s="130"/>
      <c r="AO44" s="130"/>
      <c r="AP44" s="131"/>
      <c r="AQ44" s="129"/>
      <c r="AR44" s="130"/>
      <c r="AS44" s="130"/>
      <c r="AT44" s="130"/>
      <c r="AU44" s="131"/>
      <c r="AV44" s="132" t="str">
        <f t="shared" ref="AV44:AV51" si="3">IF(AL44="","",AL44-AQ44-Z44)</f>
        <v/>
      </c>
      <c r="AW44" s="133"/>
      <c r="AX44" s="133"/>
      <c r="AY44" s="133"/>
      <c r="AZ44" s="134"/>
    </row>
    <row r="45" spans="2:56" ht="21" customHeight="1">
      <c r="B45" s="135"/>
      <c r="C45" s="136"/>
      <c r="D45" s="137"/>
      <c r="E45" s="138"/>
      <c r="F45" s="139"/>
      <c r="G45" s="4" t="s">
        <v>60</v>
      </c>
      <c r="H45" s="32"/>
      <c r="I45" s="140"/>
      <c r="J45" s="141"/>
      <c r="K45" s="141"/>
      <c r="L45" s="141"/>
      <c r="M45" s="141"/>
      <c r="N45" s="141"/>
      <c r="O45" s="141"/>
      <c r="P45" s="142"/>
      <c r="Q45" s="140"/>
      <c r="R45" s="141"/>
      <c r="S45" s="141"/>
      <c r="T45" s="141"/>
      <c r="U45" s="141"/>
      <c r="V45" s="141"/>
      <c r="W45" s="141"/>
      <c r="X45" s="141"/>
      <c r="Y45" s="142"/>
      <c r="Z45" s="129"/>
      <c r="AA45" s="130"/>
      <c r="AB45" s="130"/>
      <c r="AC45" s="130"/>
      <c r="AD45" s="131"/>
      <c r="AE45" s="143" t="str">
        <f>IF(I45="消費税差分","抜",IF(B45="非課税","非",IF(データシート!$F$6=0,"抜","")))</f>
        <v/>
      </c>
      <c r="AF45" s="144"/>
      <c r="AG45" s="145"/>
      <c r="AH45" s="146"/>
      <c r="AI45" s="147"/>
      <c r="AJ45" s="147"/>
      <c r="AK45" s="148"/>
      <c r="AL45" s="129"/>
      <c r="AM45" s="130"/>
      <c r="AN45" s="130"/>
      <c r="AO45" s="130"/>
      <c r="AP45" s="131"/>
      <c r="AQ45" s="129"/>
      <c r="AR45" s="130"/>
      <c r="AS45" s="130"/>
      <c r="AT45" s="130"/>
      <c r="AU45" s="131"/>
      <c r="AV45" s="132" t="str">
        <f t="shared" si="3"/>
        <v/>
      </c>
      <c r="AW45" s="133"/>
      <c r="AX45" s="133"/>
      <c r="AY45" s="133"/>
      <c r="AZ45" s="134"/>
      <c r="BC45" s="2"/>
    </row>
    <row r="46" spans="2:56" ht="21" customHeight="1">
      <c r="B46" s="135"/>
      <c r="C46" s="136"/>
      <c r="D46" s="137"/>
      <c r="E46" s="138"/>
      <c r="F46" s="139"/>
      <c r="G46" s="4" t="s">
        <v>60</v>
      </c>
      <c r="H46" s="32"/>
      <c r="I46" s="149"/>
      <c r="J46" s="150"/>
      <c r="K46" s="150"/>
      <c r="L46" s="150"/>
      <c r="M46" s="150"/>
      <c r="N46" s="150"/>
      <c r="O46" s="150"/>
      <c r="P46" s="151"/>
      <c r="Q46" s="140"/>
      <c r="R46" s="141"/>
      <c r="S46" s="141"/>
      <c r="T46" s="141"/>
      <c r="U46" s="141"/>
      <c r="V46" s="141"/>
      <c r="W46" s="141"/>
      <c r="X46" s="141"/>
      <c r="Y46" s="142"/>
      <c r="Z46" s="129"/>
      <c r="AA46" s="130"/>
      <c r="AB46" s="130"/>
      <c r="AC46" s="130"/>
      <c r="AD46" s="131"/>
      <c r="AE46" s="143" t="str">
        <f>IF(I46="消費税差分","抜",IF(B46="非課税","非",IF(データシート!$F$6=0,"抜","")))</f>
        <v/>
      </c>
      <c r="AF46" s="144"/>
      <c r="AG46" s="145"/>
      <c r="AH46" s="146"/>
      <c r="AI46" s="147"/>
      <c r="AJ46" s="147"/>
      <c r="AK46" s="148"/>
      <c r="AL46" s="129"/>
      <c r="AM46" s="130"/>
      <c r="AN46" s="130"/>
      <c r="AO46" s="130"/>
      <c r="AP46" s="131"/>
      <c r="AQ46" s="129"/>
      <c r="AR46" s="130"/>
      <c r="AS46" s="130"/>
      <c r="AT46" s="130"/>
      <c r="AU46" s="131"/>
      <c r="AV46" s="132" t="str">
        <f t="shared" si="3"/>
        <v/>
      </c>
      <c r="AW46" s="133"/>
      <c r="AX46" s="133"/>
      <c r="AY46" s="133"/>
      <c r="AZ46" s="134"/>
    </row>
    <row r="47" spans="2:56" ht="21" customHeight="1">
      <c r="B47" s="135"/>
      <c r="C47" s="136"/>
      <c r="D47" s="137"/>
      <c r="E47" s="138"/>
      <c r="F47" s="139"/>
      <c r="G47" s="4" t="s">
        <v>60</v>
      </c>
      <c r="H47" s="32"/>
      <c r="I47" s="140"/>
      <c r="J47" s="141"/>
      <c r="K47" s="141"/>
      <c r="L47" s="141"/>
      <c r="M47" s="141"/>
      <c r="N47" s="141"/>
      <c r="O47" s="141"/>
      <c r="P47" s="142"/>
      <c r="Q47" s="140"/>
      <c r="R47" s="141"/>
      <c r="S47" s="141"/>
      <c r="T47" s="141"/>
      <c r="U47" s="141"/>
      <c r="V47" s="141"/>
      <c r="W47" s="141"/>
      <c r="X47" s="141"/>
      <c r="Y47" s="142"/>
      <c r="Z47" s="129"/>
      <c r="AA47" s="130"/>
      <c r="AB47" s="130"/>
      <c r="AC47" s="130"/>
      <c r="AD47" s="131"/>
      <c r="AE47" s="143" t="str">
        <f>IF(I47="消費税差分","抜",IF(B47="非課税","非",IF(データシート!$F$6=0,"抜","")))</f>
        <v/>
      </c>
      <c r="AF47" s="144"/>
      <c r="AG47" s="145"/>
      <c r="AH47" s="146"/>
      <c r="AI47" s="147"/>
      <c r="AJ47" s="147"/>
      <c r="AK47" s="148"/>
      <c r="AL47" s="129"/>
      <c r="AM47" s="130"/>
      <c r="AN47" s="130"/>
      <c r="AO47" s="130"/>
      <c r="AP47" s="131"/>
      <c r="AQ47" s="129"/>
      <c r="AR47" s="130"/>
      <c r="AS47" s="130"/>
      <c r="AT47" s="130"/>
      <c r="AU47" s="131"/>
      <c r="AV47" s="132" t="str">
        <f t="shared" si="3"/>
        <v/>
      </c>
      <c r="AW47" s="133"/>
      <c r="AX47" s="133"/>
      <c r="AY47" s="133"/>
      <c r="AZ47" s="134"/>
      <c r="BC47" s="2"/>
    </row>
    <row r="48" spans="2:56" ht="21" customHeight="1">
      <c r="B48" s="135"/>
      <c r="C48" s="136"/>
      <c r="D48" s="137"/>
      <c r="E48" s="138"/>
      <c r="F48" s="139"/>
      <c r="G48" s="4" t="s">
        <v>60</v>
      </c>
      <c r="H48" s="32"/>
      <c r="I48" s="140"/>
      <c r="J48" s="141"/>
      <c r="K48" s="141"/>
      <c r="L48" s="141"/>
      <c r="M48" s="141"/>
      <c r="N48" s="141"/>
      <c r="O48" s="141"/>
      <c r="P48" s="142"/>
      <c r="Q48" s="140"/>
      <c r="R48" s="141"/>
      <c r="S48" s="141"/>
      <c r="T48" s="141"/>
      <c r="U48" s="141"/>
      <c r="V48" s="141"/>
      <c r="W48" s="141"/>
      <c r="X48" s="141"/>
      <c r="Y48" s="142"/>
      <c r="Z48" s="129"/>
      <c r="AA48" s="130"/>
      <c r="AB48" s="130"/>
      <c r="AC48" s="130"/>
      <c r="AD48" s="131"/>
      <c r="AE48" s="143" t="str">
        <f>IF(I48="消費税差分","抜",IF(B48="非課税","非",IF(データシート!$F$6=0,"抜","")))</f>
        <v/>
      </c>
      <c r="AF48" s="144"/>
      <c r="AG48" s="145"/>
      <c r="AH48" s="146"/>
      <c r="AI48" s="147"/>
      <c r="AJ48" s="147"/>
      <c r="AK48" s="148"/>
      <c r="AL48" s="129"/>
      <c r="AM48" s="130"/>
      <c r="AN48" s="130"/>
      <c r="AO48" s="130"/>
      <c r="AP48" s="131"/>
      <c r="AQ48" s="129"/>
      <c r="AR48" s="130"/>
      <c r="AS48" s="130"/>
      <c r="AT48" s="130"/>
      <c r="AU48" s="131"/>
      <c r="AV48" s="132" t="str">
        <f t="shared" si="3"/>
        <v/>
      </c>
      <c r="AW48" s="133"/>
      <c r="AX48" s="133"/>
      <c r="AY48" s="133"/>
      <c r="AZ48" s="134"/>
    </row>
    <row r="49" spans="2:56" ht="21" customHeight="1">
      <c r="B49" s="135"/>
      <c r="C49" s="136"/>
      <c r="D49" s="137"/>
      <c r="E49" s="138"/>
      <c r="F49" s="139"/>
      <c r="G49" s="4" t="s">
        <v>60</v>
      </c>
      <c r="H49" s="32"/>
      <c r="I49" s="140"/>
      <c r="J49" s="141"/>
      <c r="K49" s="141"/>
      <c r="L49" s="141"/>
      <c r="M49" s="141"/>
      <c r="N49" s="141"/>
      <c r="O49" s="141"/>
      <c r="P49" s="142"/>
      <c r="Q49" s="140"/>
      <c r="R49" s="141"/>
      <c r="S49" s="141"/>
      <c r="T49" s="141"/>
      <c r="U49" s="141"/>
      <c r="V49" s="141"/>
      <c r="W49" s="141"/>
      <c r="X49" s="141"/>
      <c r="Y49" s="142"/>
      <c r="Z49" s="129"/>
      <c r="AA49" s="130"/>
      <c r="AB49" s="130"/>
      <c r="AC49" s="130"/>
      <c r="AD49" s="131"/>
      <c r="AE49" s="143" t="str">
        <f>IF(I49="消費税差分","抜",IF(B49="非課税","非",IF(データシート!$F$6=0,"抜","")))</f>
        <v/>
      </c>
      <c r="AF49" s="144"/>
      <c r="AG49" s="145"/>
      <c r="AH49" s="146"/>
      <c r="AI49" s="147"/>
      <c r="AJ49" s="147"/>
      <c r="AK49" s="148"/>
      <c r="AL49" s="129"/>
      <c r="AM49" s="130"/>
      <c r="AN49" s="130"/>
      <c r="AO49" s="130"/>
      <c r="AP49" s="131"/>
      <c r="AQ49" s="129"/>
      <c r="AR49" s="130"/>
      <c r="AS49" s="130"/>
      <c r="AT49" s="130"/>
      <c r="AU49" s="131"/>
      <c r="AV49" s="132" t="str">
        <f t="shared" si="3"/>
        <v/>
      </c>
      <c r="AW49" s="133"/>
      <c r="AX49" s="133"/>
      <c r="AY49" s="133"/>
      <c r="AZ49" s="134"/>
      <c r="BC49" s="2"/>
    </row>
    <row r="50" spans="2:56" ht="21" customHeight="1">
      <c r="B50" s="135"/>
      <c r="C50" s="136"/>
      <c r="D50" s="137"/>
      <c r="E50" s="138"/>
      <c r="F50" s="139"/>
      <c r="G50" s="4" t="s">
        <v>60</v>
      </c>
      <c r="H50" s="32"/>
      <c r="I50" s="140"/>
      <c r="J50" s="141"/>
      <c r="K50" s="141"/>
      <c r="L50" s="141"/>
      <c r="M50" s="141"/>
      <c r="N50" s="141"/>
      <c r="O50" s="141"/>
      <c r="P50" s="142"/>
      <c r="Q50" s="140"/>
      <c r="R50" s="141"/>
      <c r="S50" s="141"/>
      <c r="T50" s="141"/>
      <c r="U50" s="141"/>
      <c r="V50" s="141"/>
      <c r="W50" s="141"/>
      <c r="X50" s="141"/>
      <c r="Y50" s="142"/>
      <c r="Z50" s="129"/>
      <c r="AA50" s="130"/>
      <c r="AB50" s="130"/>
      <c r="AC50" s="130"/>
      <c r="AD50" s="131"/>
      <c r="AE50" s="143" t="str">
        <f>IF(I50="消費税差分","抜",IF(B50="非課税","非",IF(データシート!$F$6=0,"抜","")))</f>
        <v/>
      </c>
      <c r="AF50" s="144"/>
      <c r="AG50" s="145"/>
      <c r="AH50" s="146"/>
      <c r="AI50" s="147"/>
      <c r="AJ50" s="147"/>
      <c r="AK50" s="148"/>
      <c r="AL50" s="129"/>
      <c r="AM50" s="130"/>
      <c r="AN50" s="130"/>
      <c r="AO50" s="130"/>
      <c r="AP50" s="131"/>
      <c r="AQ50" s="129"/>
      <c r="AR50" s="130"/>
      <c r="AS50" s="130"/>
      <c r="AT50" s="130"/>
      <c r="AU50" s="131"/>
      <c r="AV50" s="132" t="str">
        <f t="shared" si="3"/>
        <v/>
      </c>
      <c r="AW50" s="133"/>
      <c r="AX50" s="133"/>
      <c r="AY50" s="133"/>
      <c r="AZ50" s="134"/>
    </row>
    <row r="51" spans="2:56" ht="21" customHeight="1" thickBot="1">
      <c r="B51" s="115"/>
      <c r="C51" s="116"/>
      <c r="D51" s="117"/>
      <c r="E51" s="118"/>
      <c r="F51" s="119"/>
      <c r="G51" s="27" t="s">
        <v>60</v>
      </c>
      <c r="H51" s="33"/>
      <c r="I51" s="120"/>
      <c r="J51" s="121"/>
      <c r="K51" s="121"/>
      <c r="L51" s="121"/>
      <c r="M51" s="121"/>
      <c r="N51" s="121"/>
      <c r="O51" s="121"/>
      <c r="P51" s="122"/>
      <c r="Q51" s="120"/>
      <c r="R51" s="121"/>
      <c r="S51" s="121"/>
      <c r="T51" s="121"/>
      <c r="U51" s="121"/>
      <c r="V51" s="121"/>
      <c r="W51" s="121"/>
      <c r="X51" s="121"/>
      <c r="Y51" s="122"/>
      <c r="Z51" s="109"/>
      <c r="AA51" s="110"/>
      <c r="AB51" s="110"/>
      <c r="AC51" s="110"/>
      <c r="AD51" s="111"/>
      <c r="AE51" s="123" t="str">
        <f>IF(I51="消費税差分","抜",IF(B51="非課税","非",IF(データシート!$F$6=0,"抜","")))</f>
        <v/>
      </c>
      <c r="AF51" s="124"/>
      <c r="AG51" s="125"/>
      <c r="AH51" s="126"/>
      <c r="AI51" s="127"/>
      <c r="AJ51" s="127"/>
      <c r="AK51" s="128"/>
      <c r="AL51" s="109"/>
      <c r="AM51" s="110"/>
      <c r="AN51" s="110"/>
      <c r="AO51" s="110"/>
      <c r="AP51" s="111"/>
      <c r="AQ51" s="109"/>
      <c r="AR51" s="110"/>
      <c r="AS51" s="110"/>
      <c r="AT51" s="110"/>
      <c r="AU51" s="111"/>
      <c r="AV51" s="112" t="str">
        <f t="shared" si="3"/>
        <v/>
      </c>
      <c r="AW51" s="113"/>
      <c r="AX51" s="113"/>
      <c r="AY51" s="113"/>
      <c r="AZ51" s="114"/>
      <c r="BC51" s="2"/>
      <c r="BD51" t="s">
        <v>147</v>
      </c>
    </row>
    <row r="52" spans="2:56" s="3" customFormat="1" ht="21" customHeight="1">
      <c r="B52" s="158"/>
      <c r="C52" s="159"/>
      <c r="D52" s="160"/>
      <c r="E52" s="161"/>
      <c r="F52" s="162"/>
      <c r="G52" s="20" t="s">
        <v>60</v>
      </c>
      <c r="H52" s="31"/>
      <c r="I52" s="163"/>
      <c r="J52" s="164"/>
      <c r="K52" s="164"/>
      <c r="L52" s="164"/>
      <c r="M52" s="164"/>
      <c r="N52" s="164"/>
      <c r="O52" s="164"/>
      <c r="P52" s="165"/>
      <c r="Q52" s="163"/>
      <c r="R52" s="164"/>
      <c r="S52" s="164"/>
      <c r="T52" s="164"/>
      <c r="U52" s="164"/>
      <c r="V52" s="164"/>
      <c r="W52" s="164"/>
      <c r="X52" s="164"/>
      <c r="Y52" s="165"/>
      <c r="Z52" s="152"/>
      <c r="AA52" s="153"/>
      <c r="AB52" s="153"/>
      <c r="AC52" s="153"/>
      <c r="AD52" s="154"/>
      <c r="AE52" s="166" t="str">
        <f>IF(I52="消費税差分","抜",IF(B52="非課税","非",IF(データシート!$F$6=0,"抜","")))</f>
        <v/>
      </c>
      <c r="AF52" s="167"/>
      <c r="AG52" s="168"/>
      <c r="AH52" s="169"/>
      <c r="AI52" s="170"/>
      <c r="AJ52" s="170"/>
      <c r="AK52" s="171"/>
      <c r="AL52" s="152"/>
      <c r="AM52" s="153"/>
      <c r="AN52" s="153"/>
      <c r="AO52" s="153"/>
      <c r="AP52" s="154"/>
      <c r="AQ52" s="152"/>
      <c r="AR52" s="153"/>
      <c r="AS52" s="153"/>
      <c r="AT52" s="153"/>
      <c r="AU52" s="154"/>
      <c r="AV52" s="155" t="str">
        <f>IF(AL52="","",AL52-AQ52-Z52)</f>
        <v/>
      </c>
      <c r="AW52" s="156"/>
      <c r="AX52" s="156"/>
      <c r="AY52" s="156"/>
      <c r="AZ52" s="157"/>
      <c r="BA52" s="2"/>
      <c r="BB52" s="2"/>
      <c r="BC52" s="2"/>
    </row>
    <row r="53" spans="2:56" ht="21" customHeight="1">
      <c r="B53" s="135"/>
      <c r="C53" s="136"/>
      <c r="D53" s="137"/>
      <c r="E53" s="138"/>
      <c r="F53" s="139"/>
      <c r="G53" s="4" t="s">
        <v>60</v>
      </c>
      <c r="H53" s="32"/>
      <c r="I53" s="140"/>
      <c r="J53" s="141"/>
      <c r="K53" s="141"/>
      <c r="L53" s="141"/>
      <c r="M53" s="141"/>
      <c r="N53" s="141"/>
      <c r="O53" s="141"/>
      <c r="P53" s="142"/>
      <c r="Q53" s="140"/>
      <c r="R53" s="141"/>
      <c r="S53" s="141"/>
      <c r="T53" s="141"/>
      <c r="U53" s="141"/>
      <c r="V53" s="141"/>
      <c r="W53" s="141"/>
      <c r="X53" s="141"/>
      <c r="Y53" s="142"/>
      <c r="Z53" s="129"/>
      <c r="AA53" s="130"/>
      <c r="AB53" s="130"/>
      <c r="AC53" s="130"/>
      <c r="AD53" s="131"/>
      <c r="AE53" s="143" t="str">
        <f>IF(I53="消費税差分","抜",IF(B53="非課税","非",IF(データシート!$F$6=0,"抜","")))</f>
        <v/>
      </c>
      <c r="AF53" s="144"/>
      <c r="AG53" s="145"/>
      <c r="AH53" s="146"/>
      <c r="AI53" s="147"/>
      <c r="AJ53" s="147"/>
      <c r="AK53" s="148"/>
      <c r="AL53" s="129"/>
      <c r="AM53" s="130"/>
      <c r="AN53" s="130"/>
      <c r="AO53" s="130"/>
      <c r="AP53" s="131"/>
      <c r="AQ53" s="129"/>
      <c r="AR53" s="130"/>
      <c r="AS53" s="130"/>
      <c r="AT53" s="130"/>
      <c r="AU53" s="131"/>
      <c r="AV53" s="132" t="str">
        <f t="shared" ref="AV53:AV60" si="4">IF(AL53="","",AL53-AQ53-Z53)</f>
        <v/>
      </c>
      <c r="AW53" s="133"/>
      <c r="AX53" s="133"/>
      <c r="AY53" s="133"/>
      <c r="AZ53" s="134"/>
    </row>
    <row r="54" spans="2:56" ht="21" customHeight="1">
      <c r="B54" s="135"/>
      <c r="C54" s="136"/>
      <c r="D54" s="137"/>
      <c r="E54" s="138"/>
      <c r="F54" s="139"/>
      <c r="G54" s="4" t="s">
        <v>60</v>
      </c>
      <c r="H54" s="32"/>
      <c r="I54" s="140"/>
      <c r="J54" s="141"/>
      <c r="K54" s="141"/>
      <c r="L54" s="141"/>
      <c r="M54" s="141"/>
      <c r="N54" s="141"/>
      <c r="O54" s="141"/>
      <c r="P54" s="142"/>
      <c r="Q54" s="140"/>
      <c r="R54" s="141"/>
      <c r="S54" s="141"/>
      <c r="T54" s="141"/>
      <c r="U54" s="141"/>
      <c r="V54" s="141"/>
      <c r="W54" s="141"/>
      <c r="X54" s="141"/>
      <c r="Y54" s="142"/>
      <c r="Z54" s="129"/>
      <c r="AA54" s="130"/>
      <c r="AB54" s="130"/>
      <c r="AC54" s="130"/>
      <c r="AD54" s="131"/>
      <c r="AE54" s="143" t="str">
        <f>IF(I54="消費税差分","抜",IF(B54="非課税","非",IF(データシート!$F$6=0,"抜","")))</f>
        <v/>
      </c>
      <c r="AF54" s="144"/>
      <c r="AG54" s="145"/>
      <c r="AH54" s="146"/>
      <c r="AI54" s="147"/>
      <c r="AJ54" s="147"/>
      <c r="AK54" s="148"/>
      <c r="AL54" s="129"/>
      <c r="AM54" s="130"/>
      <c r="AN54" s="130"/>
      <c r="AO54" s="130"/>
      <c r="AP54" s="131"/>
      <c r="AQ54" s="129"/>
      <c r="AR54" s="130"/>
      <c r="AS54" s="130"/>
      <c r="AT54" s="130"/>
      <c r="AU54" s="131"/>
      <c r="AV54" s="132" t="str">
        <f t="shared" si="4"/>
        <v/>
      </c>
      <c r="AW54" s="133"/>
      <c r="AX54" s="133"/>
      <c r="AY54" s="133"/>
      <c r="AZ54" s="134"/>
      <c r="BC54" s="2"/>
    </row>
    <row r="55" spans="2:56" ht="21" customHeight="1">
      <c r="B55" s="135"/>
      <c r="C55" s="136"/>
      <c r="D55" s="137"/>
      <c r="E55" s="138"/>
      <c r="F55" s="139"/>
      <c r="G55" s="4" t="s">
        <v>60</v>
      </c>
      <c r="H55" s="32"/>
      <c r="I55" s="149"/>
      <c r="J55" s="150"/>
      <c r="K55" s="150"/>
      <c r="L55" s="150"/>
      <c r="M55" s="150"/>
      <c r="N55" s="150"/>
      <c r="O55" s="150"/>
      <c r="P55" s="151"/>
      <c r="Q55" s="140"/>
      <c r="R55" s="141"/>
      <c r="S55" s="141"/>
      <c r="T55" s="141"/>
      <c r="U55" s="141"/>
      <c r="V55" s="141"/>
      <c r="W55" s="141"/>
      <c r="X55" s="141"/>
      <c r="Y55" s="142"/>
      <c r="Z55" s="129"/>
      <c r="AA55" s="130"/>
      <c r="AB55" s="130"/>
      <c r="AC55" s="130"/>
      <c r="AD55" s="131"/>
      <c r="AE55" s="143" t="str">
        <f>IF(I55="消費税差分","抜",IF(B55="非課税","非",IF(データシート!$F$6=0,"抜","")))</f>
        <v/>
      </c>
      <c r="AF55" s="144"/>
      <c r="AG55" s="145"/>
      <c r="AH55" s="146"/>
      <c r="AI55" s="147"/>
      <c r="AJ55" s="147"/>
      <c r="AK55" s="148"/>
      <c r="AL55" s="129"/>
      <c r="AM55" s="130"/>
      <c r="AN55" s="130"/>
      <c r="AO55" s="130"/>
      <c r="AP55" s="131"/>
      <c r="AQ55" s="129"/>
      <c r="AR55" s="130"/>
      <c r="AS55" s="130"/>
      <c r="AT55" s="130"/>
      <c r="AU55" s="131"/>
      <c r="AV55" s="132" t="str">
        <f t="shared" si="4"/>
        <v/>
      </c>
      <c r="AW55" s="133"/>
      <c r="AX55" s="133"/>
      <c r="AY55" s="133"/>
      <c r="AZ55" s="134"/>
    </row>
    <row r="56" spans="2:56" ht="21" customHeight="1">
      <c r="B56" s="135"/>
      <c r="C56" s="136"/>
      <c r="D56" s="137"/>
      <c r="E56" s="138"/>
      <c r="F56" s="139"/>
      <c r="G56" s="4" t="s">
        <v>60</v>
      </c>
      <c r="H56" s="32"/>
      <c r="I56" s="140"/>
      <c r="J56" s="141"/>
      <c r="K56" s="141"/>
      <c r="L56" s="141"/>
      <c r="M56" s="141"/>
      <c r="N56" s="141"/>
      <c r="O56" s="141"/>
      <c r="P56" s="142"/>
      <c r="Q56" s="140"/>
      <c r="R56" s="141"/>
      <c r="S56" s="141"/>
      <c r="T56" s="141"/>
      <c r="U56" s="141"/>
      <c r="V56" s="141"/>
      <c r="W56" s="141"/>
      <c r="X56" s="141"/>
      <c r="Y56" s="142"/>
      <c r="Z56" s="129"/>
      <c r="AA56" s="130"/>
      <c r="AB56" s="130"/>
      <c r="AC56" s="130"/>
      <c r="AD56" s="131"/>
      <c r="AE56" s="143" t="str">
        <f>IF(I56="消費税差分","抜",IF(B56="非課税","非",IF(データシート!$F$6=0,"抜","")))</f>
        <v/>
      </c>
      <c r="AF56" s="144"/>
      <c r="AG56" s="145"/>
      <c r="AH56" s="146"/>
      <c r="AI56" s="147"/>
      <c r="AJ56" s="147"/>
      <c r="AK56" s="148"/>
      <c r="AL56" s="129"/>
      <c r="AM56" s="130"/>
      <c r="AN56" s="130"/>
      <c r="AO56" s="130"/>
      <c r="AP56" s="131"/>
      <c r="AQ56" s="129"/>
      <c r="AR56" s="130"/>
      <c r="AS56" s="130"/>
      <c r="AT56" s="130"/>
      <c r="AU56" s="131"/>
      <c r="AV56" s="132" t="str">
        <f t="shared" si="4"/>
        <v/>
      </c>
      <c r="AW56" s="133"/>
      <c r="AX56" s="133"/>
      <c r="AY56" s="133"/>
      <c r="AZ56" s="134"/>
      <c r="BC56" s="2"/>
    </row>
    <row r="57" spans="2:56" ht="21" customHeight="1">
      <c r="B57" s="135"/>
      <c r="C57" s="136"/>
      <c r="D57" s="137"/>
      <c r="E57" s="138"/>
      <c r="F57" s="139"/>
      <c r="G57" s="4" t="s">
        <v>60</v>
      </c>
      <c r="H57" s="32"/>
      <c r="I57" s="140"/>
      <c r="J57" s="141"/>
      <c r="K57" s="141"/>
      <c r="L57" s="141"/>
      <c r="M57" s="141"/>
      <c r="N57" s="141"/>
      <c r="O57" s="141"/>
      <c r="P57" s="142"/>
      <c r="Q57" s="140"/>
      <c r="R57" s="141"/>
      <c r="S57" s="141"/>
      <c r="T57" s="141"/>
      <c r="U57" s="141"/>
      <c r="V57" s="141"/>
      <c r="W57" s="141"/>
      <c r="X57" s="141"/>
      <c r="Y57" s="142"/>
      <c r="Z57" s="129"/>
      <c r="AA57" s="130"/>
      <c r="AB57" s="130"/>
      <c r="AC57" s="130"/>
      <c r="AD57" s="131"/>
      <c r="AE57" s="143" t="str">
        <f>IF(I57="消費税差分","抜",IF(B57="非課税","非",IF(データシート!$F$6=0,"抜","")))</f>
        <v/>
      </c>
      <c r="AF57" s="144"/>
      <c r="AG57" s="145"/>
      <c r="AH57" s="146"/>
      <c r="AI57" s="147"/>
      <c r="AJ57" s="147"/>
      <c r="AK57" s="148"/>
      <c r="AL57" s="129"/>
      <c r="AM57" s="130"/>
      <c r="AN57" s="130"/>
      <c r="AO57" s="130"/>
      <c r="AP57" s="131"/>
      <c r="AQ57" s="129"/>
      <c r="AR57" s="130"/>
      <c r="AS57" s="130"/>
      <c r="AT57" s="130"/>
      <c r="AU57" s="131"/>
      <c r="AV57" s="132" t="str">
        <f t="shared" si="4"/>
        <v/>
      </c>
      <c r="AW57" s="133"/>
      <c r="AX57" s="133"/>
      <c r="AY57" s="133"/>
      <c r="AZ57" s="134"/>
    </row>
    <row r="58" spans="2:56" ht="21" customHeight="1">
      <c r="B58" s="135"/>
      <c r="C58" s="136"/>
      <c r="D58" s="137"/>
      <c r="E58" s="138"/>
      <c r="F58" s="139"/>
      <c r="G58" s="4" t="s">
        <v>60</v>
      </c>
      <c r="H58" s="32"/>
      <c r="I58" s="140"/>
      <c r="J58" s="141"/>
      <c r="K58" s="141"/>
      <c r="L58" s="141"/>
      <c r="M58" s="141"/>
      <c r="N58" s="141"/>
      <c r="O58" s="141"/>
      <c r="P58" s="142"/>
      <c r="Q58" s="140"/>
      <c r="R58" s="141"/>
      <c r="S58" s="141"/>
      <c r="T58" s="141"/>
      <c r="U58" s="141"/>
      <c r="V58" s="141"/>
      <c r="W58" s="141"/>
      <c r="X58" s="141"/>
      <c r="Y58" s="142"/>
      <c r="Z58" s="129"/>
      <c r="AA58" s="130"/>
      <c r="AB58" s="130"/>
      <c r="AC58" s="130"/>
      <c r="AD58" s="131"/>
      <c r="AE58" s="143" t="str">
        <f>IF(I58="消費税差分","抜",IF(B58="非課税","非",IF(データシート!$F$6=0,"抜","")))</f>
        <v/>
      </c>
      <c r="AF58" s="144"/>
      <c r="AG58" s="145"/>
      <c r="AH58" s="146"/>
      <c r="AI58" s="147"/>
      <c r="AJ58" s="147"/>
      <c r="AK58" s="148"/>
      <c r="AL58" s="129"/>
      <c r="AM58" s="130"/>
      <c r="AN58" s="130"/>
      <c r="AO58" s="130"/>
      <c r="AP58" s="131"/>
      <c r="AQ58" s="129"/>
      <c r="AR58" s="130"/>
      <c r="AS58" s="130"/>
      <c r="AT58" s="130"/>
      <c r="AU58" s="131"/>
      <c r="AV58" s="132" t="str">
        <f t="shared" si="4"/>
        <v/>
      </c>
      <c r="AW58" s="133"/>
      <c r="AX58" s="133"/>
      <c r="AY58" s="133"/>
      <c r="AZ58" s="134"/>
      <c r="BC58" s="2"/>
    </row>
    <row r="59" spans="2:56" ht="21" customHeight="1">
      <c r="B59" s="135"/>
      <c r="C59" s="136"/>
      <c r="D59" s="137"/>
      <c r="E59" s="138"/>
      <c r="F59" s="139"/>
      <c r="G59" s="4" t="s">
        <v>60</v>
      </c>
      <c r="H59" s="32"/>
      <c r="I59" s="140"/>
      <c r="J59" s="141"/>
      <c r="K59" s="141"/>
      <c r="L59" s="141"/>
      <c r="M59" s="141"/>
      <c r="N59" s="141"/>
      <c r="O59" s="141"/>
      <c r="P59" s="142"/>
      <c r="Q59" s="140"/>
      <c r="R59" s="141"/>
      <c r="S59" s="141"/>
      <c r="T59" s="141"/>
      <c r="U59" s="141"/>
      <c r="V59" s="141"/>
      <c r="W59" s="141"/>
      <c r="X59" s="141"/>
      <c r="Y59" s="142"/>
      <c r="Z59" s="129"/>
      <c r="AA59" s="130"/>
      <c r="AB59" s="130"/>
      <c r="AC59" s="130"/>
      <c r="AD59" s="131"/>
      <c r="AE59" s="143" t="str">
        <f>IF(I59="消費税差分","抜",IF(B59="非課税","非",IF(データシート!$F$6=0,"抜","")))</f>
        <v/>
      </c>
      <c r="AF59" s="144"/>
      <c r="AG59" s="145"/>
      <c r="AH59" s="146"/>
      <c r="AI59" s="147"/>
      <c r="AJ59" s="147"/>
      <c r="AK59" s="148"/>
      <c r="AL59" s="129"/>
      <c r="AM59" s="130"/>
      <c r="AN59" s="130"/>
      <c r="AO59" s="130"/>
      <c r="AP59" s="131"/>
      <c r="AQ59" s="129"/>
      <c r="AR59" s="130"/>
      <c r="AS59" s="130"/>
      <c r="AT59" s="130"/>
      <c r="AU59" s="131"/>
      <c r="AV59" s="132" t="str">
        <f t="shared" si="4"/>
        <v/>
      </c>
      <c r="AW59" s="133"/>
      <c r="AX59" s="133"/>
      <c r="AY59" s="133"/>
      <c r="AZ59" s="134"/>
    </row>
    <row r="60" spans="2:56" ht="21" customHeight="1" thickBot="1">
      <c r="B60" s="115"/>
      <c r="C60" s="116"/>
      <c r="D60" s="117"/>
      <c r="E60" s="118"/>
      <c r="F60" s="119"/>
      <c r="G60" s="27" t="s">
        <v>60</v>
      </c>
      <c r="H60" s="33"/>
      <c r="I60" s="120"/>
      <c r="J60" s="121"/>
      <c r="K60" s="121"/>
      <c r="L60" s="121"/>
      <c r="M60" s="121"/>
      <c r="N60" s="121"/>
      <c r="O60" s="121"/>
      <c r="P60" s="122"/>
      <c r="Q60" s="120"/>
      <c r="R60" s="121"/>
      <c r="S60" s="121"/>
      <c r="T60" s="121"/>
      <c r="U60" s="121"/>
      <c r="V60" s="121"/>
      <c r="W60" s="121"/>
      <c r="X60" s="121"/>
      <c r="Y60" s="122"/>
      <c r="Z60" s="109"/>
      <c r="AA60" s="110"/>
      <c r="AB60" s="110"/>
      <c r="AC60" s="110"/>
      <c r="AD60" s="111"/>
      <c r="AE60" s="123" t="str">
        <f>IF(I60="消費税差分","抜",IF(B60="非課税","非",IF(データシート!$F$6=0,"抜","")))</f>
        <v/>
      </c>
      <c r="AF60" s="124"/>
      <c r="AG60" s="125"/>
      <c r="AH60" s="126"/>
      <c r="AI60" s="127"/>
      <c r="AJ60" s="127"/>
      <c r="AK60" s="128"/>
      <c r="AL60" s="109"/>
      <c r="AM60" s="110"/>
      <c r="AN60" s="110"/>
      <c r="AO60" s="110"/>
      <c r="AP60" s="111"/>
      <c r="AQ60" s="109"/>
      <c r="AR60" s="110"/>
      <c r="AS60" s="110"/>
      <c r="AT60" s="110"/>
      <c r="AU60" s="111"/>
      <c r="AV60" s="112" t="str">
        <f t="shared" si="4"/>
        <v/>
      </c>
      <c r="AW60" s="113"/>
      <c r="AX60" s="113"/>
      <c r="AY60" s="113"/>
      <c r="AZ60" s="114"/>
      <c r="BC60" s="2"/>
      <c r="BD60" t="s">
        <v>148</v>
      </c>
    </row>
    <row r="61" spans="2:56" s="3" customFormat="1" ht="21" customHeight="1">
      <c r="B61" s="158"/>
      <c r="C61" s="159"/>
      <c r="D61" s="160"/>
      <c r="E61" s="161"/>
      <c r="F61" s="162"/>
      <c r="G61" s="20" t="s">
        <v>60</v>
      </c>
      <c r="H61" s="31"/>
      <c r="I61" s="163"/>
      <c r="J61" s="164"/>
      <c r="K61" s="164"/>
      <c r="L61" s="164"/>
      <c r="M61" s="164"/>
      <c r="N61" s="164"/>
      <c r="O61" s="164"/>
      <c r="P61" s="165"/>
      <c r="Q61" s="163"/>
      <c r="R61" s="164"/>
      <c r="S61" s="164"/>
      <c r="T61" s="164"/>
      <c r="U61" s="164"/>
      <c r="V61" s="164"/>
      <c r="W61" s="164"/>
      <c r="X61" s="164"/>
      <c r="Y61" s="165"/>
      <c r="Z61" s="152"/>
      <c r="AA61" s="153"/>
      <c r="AB61" s="153"/>
      <c r="AC61" s="153"/>
      <c r="AD61" s="154"/>
      <c r="AE61" s="166" t="str">
        <f>IF(I61="消費税差分","抜",IF(B61="非課税","非",IF(データシート!$F$6=0,"抜","")))</f>
        <v/>
      </c>
      <c r="AF61" s="167"/>
      <c r="AG61" s="168"/>
      <c r="AH61" s="169"/>
      <c r="AI61" s="170"/>
      <c r="AJ61" s="170"/>
      <c r="AK61" s="171"/>
      <c r="AL61" s="152"/>
      <c r="AM61" s="153"/>
      <c r="AN61" s="153"/>
      <c r="AO61" s="153"/>
      <c r="AP61" s="154"/>
      <c r="AQ61" s="152"/>
      <c r="AR61" s="153"/>
      <c r="AS61" s="153"/>
      <c r="AT61" s="153"/>
      <c r="AU61" s="154"/>
      <c r="AV61" s="155" t="str">
        <f>IF(AL61="","",AL61-AQ61-Z61)</f>
        <v/>
      </c>
      <c r="AW61" s="156"/>
      <c r="AX61" s="156"/>
      <c r="AY61" s="156"/>
      <c r="AZ61" s="157"/>
      <c r="BA61" s="2"/>
      <c r="BB61" s="2"/>
      <c r="BC61" s="2"/>
    </row>
    <row r="62" spans="2:56" ht="21" customHeight="1">
      <c r="B62" s="135"/>
      <c r="C62" s="136"/>
      <c r="D62" s="137"/>
      <c r="E62" s="138"/>
      <c r="F62" s="139"/>
      <c r="G62" s="4" t="s">
        <v>60</v>
      </c>
      <c r="H62" s="32"/>
      <c r="I62" s="140"/>
      <c r="J62" s="141"/>
      <c r="K62" s="141"/>
      <c r="L62" s="141"/>
      <c r="M62" s="141"/>
      <c r="N62" s="141"/>
      <c r="O62" s="141"/>
      <c r="P62" s="142"/>
      <c r="Q62" s="140"/>
      <c r="R62" s="141"/>
      <c r="S62" s="141"/>
      <c r="T62" s="141"/>
      <c r="U62" s="141"/>
      <c r="V62" s="141"/>
      <c r="W62" s="141"/>
      <c r="X62" s="141"/>
      <c r="Y62" s="142"/>
      <c r="Z62" s="129"/>
      <c r="AA62" s="130"/>
      <c r="AB62" s="130"/>
      <c r="AC62" s="130"/>
      <c r="AD62" s="131"/>
      <c r="AE62" s="143" t="str">
        <f>IF(I62="消費税差分","抜",IF(B62="非課税","非",IF(データシート!$F$6=0,"抜","")))</f>
        <v/>
      </c>
      <c r="AF62" s="144"/>
      <c r="AG62" s="145"/>
      <c r="AH62" s="146"/>
      <c r="AI62" s="147"/>
      <c r="AJ62" s="147"/>
      <c r="AK62" s="148"/>
      <c r="AL62" s="129"/>
      <c r="AM62" s="130"/>
      <c r="AN62" s="130"/>
      <c r="AO62" s="130"/>
      <c r="AP62" s="131"/>
      <c r="AQ62" s="129"/>
      <c r="AR62" s="130"/>
      <c r="AS62" s="130"/>
      <c r="AT62" s="130"/>
      <c r="AU62" s="131"/>
      <c r="AV62" s="132" t="str">
        <f t="shared" ref="AV62:AV69" si="5">IF(AL62="","",AL62-AQ62-Z62)</f>
        <v/>
      </c>
      <c r="AW62" s="133"/>
      <c r="AX62" s="133"/>
      <c r="AY62" s="133"/>
      <c r="AZ62" s="134"/>
    </row>
    <row r="63" spans="2:56" ht="21" customHeight="1">
      <c r="B63" s="135"/>
      <c r="C63" s="136"/>
      <c r="D63" s="137"/>
      <c r="E63" s="138"/>
      <c r="F63" s="139"/>
      <c r="G63" s="4" t="s">
        <v>60</v>
      </c>
      <c r="H63" s="32"/>
      <c r="I63" s="140"/>
      <c r="J63" s="141"/>
      <c r="K63" s="141"/>
      <c r="L63" s="141"/>
      <c r="M63" s="141"/>
      <c r="N63" s="141"/>
      <c r="O63" s="141"/>
      <c r="P63" s="142"/>
      <c r="Q63" s="140"/>
      <c r="R63" s="141"/>
      <c r="S63" s="141"/>
      <c r="T63" s="141"/>
      <c r="U63" s="141"/>
      <c r="V63" s="141"/>
      <c r="W63" s="141"/>
      <c r="X63" s="141"/>
      <c r="Y63" s="142"/>
      <c r="Z63" s="129"/>
      <c r="AA63" s="130"/>
      <c r="AB63" s="130"/>
      <c r="AC63" s="130"/>
      <c r="AD63" s="131"/>
      <c r="AE63" s="143" t="str">
        <f>IF(I63="消費税差分","抜",IF(B63="非課税","非",IF(データシート!$F$6=0,"抜","")))</f>
        <v/>
      </c>
      <c r="AF63" s="144"/>
      <c r="AG63" s="145"/>
      <c r="AH63" s="146"/>
      <c r="AI63" s="147"/>
      <c r="AJ63" s="147"/>
      <c r="AK63" s="148"/>
      <c r="AL63" s="129"/>
      <c r="AM63" s="130"/>
      <c r="AN63" s="130"/>
      <c r="AO63" s="130"/>
      <c r="AP63" s="131"/>
      <c r="AQ63" s="129"/>
      <c r="AR63" s="130"/>
      <c r="AS63" s="130"/>
      <c r="AT63" s="130"/>
      <c r="AU63" s="131"/>
      <c r="AV63" s="132" t="str">
        <f t="shared" si="5"/>
        <v/>
      </c>
      <c r="AW63" s="133"/>
      <c r="AX63" s="133"/>
      <c r="AY63" s="133"/>
      <c r="AZ63" s="134"/>
      <c r="BC63" s="2"/>
    </row>
    <row r="64" spans="2:56" ht="21" customHeight="1">
      <c r="B64" s="135"/>
      <c r="C64" s="136"/>
      <c r="D64" s="137"/>
      <c r="E64" s="138"/>
      <c r="F64" s="139"/>
      <c r="G64" s="4" t="s">
        <v>60</v>
      </c>
      <c r="H64" s="32"/>
      <c r="I64" s="149"/>
      <c r="J64" s="150"/>
      <c r="K64" s="150"/>
      <c r="L64" s="150"/>
      <c r="M64" s="150"/>
      <c r="N64" s="150"/>
      <c r="O64" s="150"/>
      <c r="P64" s="151"/>
      <c r="Q64" s="140"/>
      <c r="R64" s="141"/>
      <c r="S64" s="141"/>
      <c r="T64" s="141"/>
      <c r="U64" s="141"/>
      <c r="V64" s="141"/>
      <c r="W64" s="141"/>
      <c r="X64" s="141"/>
      <c r="Y64" s="142"/>
      <c r="Z64" s="129"/>
      <c r="AA64" s="130"/>
      <c r="AB64" s="130"/>
      <c r="AC64" s="130"/>
      <c r="AD64" s="131"/>
      <c r="AE64" s="143" t="str">
        <f>IF(I64="消費税差分","抜",IF(B64="非課税","非",IF(データシート!$F$6=0,"抜","")))</f>
        <v/>
      </c>
      <c r="AF64" s="144"/>
      <c r="AG64" s="145"/>
      <c r="AH64" s="146"/>
      <c r="AI64" s="147"/>
      <c r="AJ64" s="147"/>
      <c r="AK64" s="148"/>
      <c r="AL64" s="129"/>
      <c r="AM64" s="130"/>
      <c r="AN64" s="130"/>
      <c r="AO64" s="130"/>
      <c r="AP64" s="131"/>
      <c r="AQ64" s="129"/>
      <c r="AR64" s="130"/>
      <c r="AS64" s="130"/>
      <c r="AT64" s="130"/>
      <c r="AU64" s="131"/>
      <c r="AV64" s="132" t="str">
        <f t="shared" si="5"/>
        <v/>
      </c>
      <c r="AW64" s="133"/>
      <c r="AX64" s="133"/>
      <c r="AY64" s="133"/>
      <c r="AZ64" s="134"/>
    </row>
    <row r="65" spans="2:56" ht="21" customHeight="1">
      <c r="B65" s="135"/>
      <c r="C65" s="136"/>
      <c r="D65" s="137"/>
      <c r="E65" s="138"/>
      <c r="F65" s="139"/>
      <c r="G65" s="4" t="s">
        <v>60</v>
      </c>
      <c r="H65" s="32"/>
      <c r="I65" s="140"/>
      <c r="J65" s="141"/>
      <c r="K65" s="141"/>
      <c r="L65" s="141"/>
      <c r="M65" s="141"/>
      <c r="N65" s="141"/>
      <c r="O65" s="141"/>
      <c r="P65" s="142"/>
      <c r="Q65" s="140"/>
      <c r="R65" s="141"/>
      <c r="S65" s="141"/>
      <c r="T65" s="141"/>
      <c r="U65" s="141"/>
      <c r="V65" s="141"/>
      <c r="W65" s="141"/>
      <c r="X65" s="141"/>
      <c r="Y65" s="142"/>
      <c r="Z65" s="129"/>
      <c r="AA65" s="130"/>
      <c r="AB65" s="130"/>
      <c r="AC65" s="130"/>
      <c r="AD65" s="131"/>
      <c r="AE65" s="143" t="str">
        <f>IF(I65="消費税差分","抜",IF(B65="非課税","非",IF(データシート!$F$6=0,"抜","")))</f>
        <v/>
      </c>
      <c r="AF65" s="144"/>
      <c r="AG65" s="145"/>
      <c r="AH65" s="146"/>
      <c r="AI65" s="147"/>
      <c r="AJ65" s="147"/>
      <c r="AK65" s="148"/>
      <c r="AL65" s="129"/>
      <c r="AM65" s="130"/>
      <c r="AN65" s="130"/>
      <c r="AO65" s="130"/>
      <c r="AP65" s="131"/>
      <c r="AQ65" s="129"/>
      <c r="AR65" s="130"/>
      <c r="AS65" s="130"/>
      <c r="AT65" s="130"/>
      <c r="AU65" s="131"/>
      <c r="AV65" s="132" t="str">
        <f t="shared" si="5"/>
        <v/>
      </c>
      <c r="AW65" s="133"/>
      <c r="AX65" s="133"/>
      <c r="AY65" s="133"/>
      <c r="AZ65" s="134"/>
      <c r="BC65" s="2"/>
    </row>
    <row r="66" spans="2:56" ht="21" customHeight="1">
      <c r="B66" s="135"/>
      <c r="C66" s="136"/>
      <c r="D66" s="137"/>
      <c r="E66" s="138"/>
      <c r="F66" s="139"/>
      <c r="G66" s="4" t="s">
        <v>60</v>
      </c>
      <c r="H66" s="32"/>
      <c r="I66" s="140"/>
      <c r="J66" s="141"/>
      <c r="K66" s="141"/>
      <c r="L66" s="141"/>
      <c r="M66" s="141"/>
      <c r="N66" s="141"/>
      <c r="O66" s="141"/>
      <c r="P66" s="142"/>
      <c r="Q66" s="140"/>
      <c r="R66" s="141"/>
      <c r="S66" s="141"/>
      <c r="T66" s="141"/>
      <c r="U66" s="141"/>
      <c r="V66" s="141"/>
      <c r="W66" s="141"/>
      <c r="X66" s="141"/>
      <c r="Y66" s="142"/>
      <c r="Z66" s="129"/>
      <c r="AA66" s="130"/>
      <c r="AB66" s="130"/>
      <c r="AC66" s="130"/>
      <c r="AD66" s="131"/>
      <c r="AE66" s="143" t="str">
        <f>IF(I66="消費税差分","抜",IF(B66="非課税","非",IF(データシート!$F$6=0,"抜","")))</f>
        <v/>
      </c>
      <c r="AF66" s="144"/>
      <c r="AG66" s="145"/>
      <c r="AH66" s="146"/>
      <c r="AI66" s="147"/>
      <c r="AJ66" s="147"/>
      <c r="AK66" s="148"/>
      <c r="AL66" s="129"/>
      <c r="AM66" s="130"/>
      <c r="AN66" s="130"/>
      <c r="AO66" s="130"/>
      <c r="AP66" s="131"/>
      <c r="AQ66" s="129"/>
      <c r="AR66" s="130"/>
      <c r="AS66" s="130"/>
      <c r="AT66" s="130"/>
      <c r="AU66" s="131"/>
      <c r="AV66" s="132" t="str">
        <f t="shared" si="5"/>
        <v/>
      </c>
      <c r="AW66" s="133"/>
      <c r="AX66" s="133"/>
      <c r="AY66" s="133"/>
      <c r="AZ66" s="134"/>
    </row>
    <row r="67" spans="2:56" ht="21" customHeight="1">
      <c r="B67" s="135"/>
      <c r="C67" s="136"/>
      <c r="D67" s="137"/>
      <c r="E67" s="138"/>
      <c r="F67" s="139"/>
      <c r="G67" s="4" t="s">
        <v>60</v>
      </c>
      <c r="H67" s="32"/>
      <c r="I67" s="140"/>
      <c r="J67" s="141"/>
      <c r="K67" s="141"/>
      <c r="L67" s="141"/>
      <c r="M67" s="141"/>
      <c r="N67" s="141"/>
      <c r="O67" s="141"/>
      <c r="P67" s="142"/>
      <c r="Q67" s="140"/>
      <c r="R67" s="141"/>
      <c r="S67" s="141"/>
      <c r="T67" s="141"/>
      <c r="U67" s="141"/>
      <c r="V67" s="141"/>
      <c r="W67" s="141"/>
      <c r="X67" s="141"/>
      <c r="Y67" s="142"/>
      <c r="Z67" s="129"/>
      <c r="AA67" s="130"/>
      <c r="AB67" s="130"/>
      <c r="AC67" s="130"/>
      <c r="AD67" s="131"/>
      <c r="AE67" s="143" t="str">
        <f>IF(I67="消費税差分","抜",IF(B67="非課税","非",IF(データシート!$F$6=0,"抜","")))</f>
        <v/>
      </c>
      <c r="AF67" s="144"/>
      <c r="AG67" s="145"/>
      <c r="AH67" s="146"/>
      <c r="AI67" s="147"/>
      <c r="AJ67" s="147"/>
      <c r="AK67" s="148"/>
      <c r="AL67" s="129"/>
      <c r="AM67" s="130"/>
      <c r="AN67" s="130"/>
      <c r="AO67" s="130"/>
      <c r="AP67" s="131"/>
      <c r="AQ67" s="129"/>
      <c r="AR67" s="130"/>
      <c r="AS67" s="130"/>
      <c r="AT67" s="130"/>
      <c r="AU67" s="131"/>
      <c r="AV67" s="132" t="str">
        <f t="shared" si="5"/>
        <v/>
      </c>
      <c r="AW67" s="133"/>
      <c r="AX67" s="133"/>
      <c r="AY67" s="133"/>
      <c r="AZ67" s="134"/>
      <c r="BC67" s="2"/>
    </row>
    <row r="68" spans="2:56" ht="21" customHeight="1">
      <c r="B68" s="135"/>
      <c r="C68" s="136"/>
      <c r="D68" s="137"/>
      <c r="E68" s="138"/>
      <c r="F68" s="139"/>
      <c r="G68" s="4" t="s">
        <v>60</v>
      </c>
      <c r="H68" s="32"/>
      <c r="I68" s="140"/>
      <c r="J68" s="141"/>
      <c r="K68" s="141"/>
      <c r="L68" s="141"/>
      <c r="M68" s="141"/>
      <c r="N68" s="141"/>
      <c r="O68" s="141"/>
      <c r="P68" s="142"/>
      <c r="Q68" s="140"/>
      <c r="R68" s="141"/>
      <c r="S68" s="141"/>
      <c r="T68" s="141"/>
      <c r="U68" s="141"/>
      <c r="V68" s="141"/>
      <c r="W68" s="141"/>
      <c r="X68" s="141"/>
      <c r="Y68" s="142"/>
      <c r="Z68" s="129"/>
      <c r="AA68" s="130"/>
      <c r="AB68" s="130"/>
      <c r="AC68" s="130"/>
      <c r="AD68" s="131"/>
      <c r="AE68" s="143" t="str">
        <f>IF(I68="消費税差分","抜",IF(B68="非課税","非",IF(データシート!$F$6=0,"抜","")))</f>
        <v/>
      </c>
      <c r="AF68" s="144"/>
      <c r="AG68" s="145"/>
      <c r="AH68" s="146"/>
      <c r="AI68" s="147"/>
      <c r="AJ68" s="147"/>
      <c r="AK68" s="148"/>
      <c r="AL68" s="129"/>
      <c r="AM68" s="130"/>
      <c r="AN68" s="130"/>
      <c r="AO68" s="130"/>
      <c r="AP68" s="131"/>
      <c r="AQ68" s="129"/>
      <c r="AR68" s="130"/>
      <c r="AS68" s="130"/>
      <c r="AT68" s="130"/>
      <c r="AU68" s="131"/>
      <c r="AV68" s="132" t="str">
        <f t="shared" si="5"/>
        <v/>
      </c>
      <c r="AW68" s="133"/>
      <c r="AX68" s="133"/>
      <c r="AY68" s="133"/>
      <c r="AZ68" s="134"/>
    </row>
    <row r="69" spans="2:56" ht="21" customHeight="1" thickBot="1">
      <c r="B69" s="115"/>
      <c r="C69" s="116"/>
      <c r="D69" s="117"/>
      <c r="E69" s="118"/>
      <c r="F69" s="119"/>
      <c r="G69" s="27" t="s">
        <v>60</v>
      </c>
      <c r="H69" s="33"/>
      <c r="I69" s="120"/>
      <c r="J69" s="121"/>
      <c r="K69" s="121"/>
      <c r="L69" s="121"/>
      <c r="M69" s="121"/>
      <c r="N69" s="121"/>
      <c r="O69" s="121"/>
      <c r="P69" s="122"/>
      <c r="Q69" s="120"/>
      <c r="R69" s="121"/>
      <c r="S69" s="121"/>
      <c r="T69" s="121"/>
      <c r="U69" s="121"/>
      <c r="V69" s="121"/>
      <c r="W69" s="121"/>
      <c r="X69" s="121"/>
      <c r="Y69" s="122"/>
      <c r="Z69" s="109"/>
      <c r="AA69" s="110"/>
      <c r="AB69" s="110"/>
      <c r="AC69" s="110"/>
      <c r="AD69" s="111"/>
      <c r="AE69" s="123" t="str">
        <f>IF(I69="消費税差分","抜",IF(B69="非課税","非",IF(データシート!$F$6=0,"抜","")))</f>
        <v/>
      </c>
      <c r="AF69" s="124"/>
      <c r="AG69" s="125"/>
      <c r="AH69" s="126"/>
      <c r="AI69" s="127"/>
      <c r="AJ69" s="127"/>
      <c r="AK69" s="128"/>
      <c r="AL69" s="109"/>
      <c r="AM69" s="110"/>
      <c r="AN69" s="110"/>
      <c r="AO69" s="110"/>
      <c r="AP69" s="111"/>
      <c r="AQ69" s="109"/>
      <c r="AR69" s="110"/>
      <c r="AS69" s="110"/>
      <c r="AT69" s="110"/>
      <c r="AU69" s="111"/>
      <c r="AV69" s="112" t="str">
        <f t="shared" si="5"/>
        <v/>
      </c>
      <c r="AW69" s="113"/>
      <c r="AX69" s="113"/>
      <c r="AY69" s="113"/>
      <c r="AZ69" s="114"/>
      <c r="BC69" s="2"/>
      <c r="BD69" t="s">
        <v>149</v>
      </c>
    </row>
  </sheetData>
  <sheetProtection algorithmName="SHA-512" hashValue="N9xqU8XMxx2dKtVCC0ZjGbpfcy80kmudcPfdY7XL/JGRtkNumHAz1g+OV9U5McM0sLIF5kkpLzpozBQ7/7QjeA==" saltValue="kI05R8eBl19dI1vCWmn6Pg==" spinCount="100000" sheet="1" objects="1" scenarios="1"/>
  <mergeCells count="654">
    <mergeCell ref="Z5:AC5"/>
    <mergeCell ref="B17:C17"/>
    <mergeCell ref="B18:C18"/>
    <mergeCell ref="B19:C19"/>
    <mergeCell ref="D19:F19"/>
    <mergeCell ref="I19:P19"/>
    <mergeCell ref="AV19:AZ19"/>
    <mergeCell ref="E4:Q4"/>
    <mergeCell ref="E5:Q5"/>
    <mergeCell ref="X6:AC6"/>
    <mergeCell ref="W4:AC4"/>
    <mergeCell ref="AE15:AF15"/>
    <mergeCell ref="AE16:AF16"/>
    <mergeCell ref="AE17:AF17"/>
    <mergeCell ref="AE18:AF18"/>
    <mergeCell ref="AE19:AF19"/>
    <mergeCell ref="Q19:Y19"/>
    <mergeCell ref="Z19:AD19"/>
    <mergeCell ref="AL19:AP19"/>
    <mergeCell ref="AQ19:AU19"/>
    <mergeCell ref="AL17:AP17"/>
    <mergeCell ref="W12:Z12"/>
    <mergeCell ref="T12:V12"/>
    <mergeCell ref="AQ17:AU17"/>
    <mergeCell ref="D18:F18"/>
    <mergeCell ref="I18:P18"/>
    <mergeCell ref="Q18:Y18"/>
    <mergeCell ref="Z18:AD18"/>
    <mergeCell ref="AL18:AP18"/>
    <mergeCell ref="AQ18:AU18"/>
    <mergeCell ref="AV18:AZ18"/>
    <mergeCell ref="D17:F17"/>
    <mergeCell ref="I17:P17"/>
    <mergeCell ref="Q17:Y17"/>
    <mergeCell ref="Z17:AD17"/>
    <mergeCell ref="AG17:AH17"/>
    <mergeCell ref="AI17:AK17"/>
    <mergeCell ref="AG18:AH18"/>
    <mergeCell ref="AI18:AK18"/>
    <mergeCell ref="T4:V4"/>
    <mergeCell ref="T6:V6"/>
    <mergeCell ref="E3:H3"/>
    <mergeCell ref="E6:J6"/>
    <mergeCell ref="B15:C15"/>
    <mergeCell ref="E7:J7"/>
    <mergeCell ref="E8:J8"/>
    <mergeCell ref="E9:J9"/>
    <mergeCell ref="E12:I12"/>
    <mergeCell ref="D15:H15"/>
    <mergeCell ref="B3:D3"/>
    <mergeCell ref="B4:D4"/>
    <mergeCell ref="B5:D5"/>
    <mergeCell ref="B9:D9"/>
    <mergeCell ref="B8:D8"/>
    <mergeCell ref="B7:D7"/>
    <mergeCell ref="B6:D6"/>
    <mergeCell ref="T5:Y5"/>
    <mergeCell ref="T3:X3"/>
    <mergeCell ref="B12:D12"/>
    <mergeCell ref="K8:M8"/>
    <mergeCell ref="N8:S8"/>
    <mergeCell ref="B16:C16"/>
    <mergeCell ref="AV15:AZ15"/>
    <mergeCell ref="AL16:AP16"/>
    <mergeCell ref="AQ16:AU16"/>
    <mergeCell ref="AV16:AZ16"/>
    <mergeCell ref="I16:P16"/>
    <mergeCell ref="I15:P15"/>
    <mergeCell ref="Q16:Y16"/>
    <mergeCell ref="Q15:Y15"/>
    <mergeCell ref="D16:F16"/>
    <mergeCell ref="Z16:AD16"/>
    <mergeCell ref="Z15:AD15"/>
    <mergeCell ref="AL15:AP15"/>
    <mergeCell ref="AQ15:AU15"/>
    <mergeCell ref="AG15:AK15"/>
    <mergeCell ref="AG16:AH16"/>
    <mergeCell ref="AI16:AK16"/>
    <mergeCell ref="B21:C21"/>
    <mergeCell ref="D21:F21"/>
    <mergeCell ref="I21:P21"/>
    <mergeCell ref="Q21:Y21"/>
    <mergeCell ref="Z21:AD21"/>
    <mergeCell ref="AE20:AF20"/>
    <mergeCell ref="AL20:AP20"/>
    <mergeCell ref="AQ20:AU20"/>
    <mergeCell ref="AV20:AZ20"/>
    <mergeCell ref="B20:C20"/>
    <mergeCell ref="D20:F20"/>
    <mergeCell ref="I20:P20"/>
    <mergeCell ref="Q20:Y20"/>
    <mergeCell ref="Z20:AD20"/>
    <mergeCell ref="AG20:AH20"/>
    <mergeCell ref="AI20:AK20"/>
    <mergeCell ref="AG21:AH21"/>
    <mergeCell ref="AI21:AK21"/>
    <mergeCell ref="AE21:AF21"/>
    <mergeCell ref="AL21:AP21"/>
    <mergeCell ref="AH9:AI9"/>
    <mergeCell ref="AE24:AF24"/>
    <mergeCell ref="AL24:AP24"/>
    <mergeCell ref="AE23:AF23"/>
    <mergeCell ref="AL23:AP23"/>
    <mergeCell ref="B24:C24"/>
    <mergeCell ref="D24:F24"/>
    <mergeCell ref="I24:P24"/>
    <mergeCell ref="Q24:Y24"/>
    <mergeCell ref="Z24:AD24"/>
    <mergeCell ref="AG24:AH24"/>
    <mergeCell ref="AI24:AK24"/>
    <mergeCell ref="B23:C23"/>
    <mergeCell ref="D23:F23"/>
    <mergeCell ref="I23:P23"/>
    <mergeCell ref="Q23:Y23"/>
    <mergeCell ref="Z23:AD23"/>
    <mergeCell ref="B22:C22"/>
    <mergeCell ref="D22:F22"/>
    <mergeCell ref="I22:P22"/>
    <mergeCell ref="Q22:Y22"/>
    <mergeCell ref="Z22:AD22"/>
    <mergeCell ref="AG22:AH22"/>
    <mergeCell ref="AI22:AK22"/>
    <mergeCell ref="AQ24:AU24"/>
    <mergeCell ref="AV24:AZ24"/>
    <mergeCell ref="AL22:AP22"/>
    <mergeCell ref="AQ22:AU22"/>
    <mergeCell ref="AV22:AZ22"/>
    <mergeCell ref="AQ21:AU21"/>
    <mergeCell ref="AV21:AZ21"/>
    <mergeCell ref="AG19:AH19"/>
    <mergeCell ref="AV17:AZ17"/>
    <mergeCell ref="AQ23:AU23"/>
    <mergeCell ref="AV23:AZ23"/>
    <mergeCell ref="AG23:AH23"/>
    <mergeCell ref="AI23:AK23"/>
    <mergeCell ref="AM3:AN3"/>
    <mergeCell ref="AE7:AG7"/>
    <mergeCell ref="AE5:AG6"/>
    <mergeCell ref="AE3:AG4"/>
    <mergeCell ref="AH7:AK7"/>
    <mergeCell ref="AI19:AK19"/>
    <mergeCell ref="AJ8:AZ8"/>
    <mergeCell ref="AJ9:AZ9"/>
    <mergeCell ref="AE22:AF22"/>
    <mergeCell ref="AH5:AL5"/>
    <mergeCell ref="AL7:AN7"/>
    <mergeCell ref="AM6:AN6"/>
    <mergeCell ref="AM5:AN5"/>
    <mergeCell ref="AM4:AN4"/>
    <mergeCell ref="AO7:AZ7"/>
    <mergeCell ref="AO6:AZ6"/>
    <mergeCell ref="AO5:AZ5"/>
    <mergeCell ref="AO4:AZ4"/>
    <mergeCell ref="AO3:AZ3"/>
    <mergeCell ref="AH4:AL4"/>
    <mergeCell ref="AH6:AL6"/>
    <mergeCell ref="AH3:AL3"/>
    <mergeCell ref="AE8:AG9"/>
    <mergeCell ref="AH8:AI8"/>
    <mergeCell ref="AQ25:AU25"/>
    <mergeCell ref="AV25:AZ25"/>
    <mergeCell ref="B26:C26"/>
    <mergeCell ref="D26:F26"/>
    <mergeCell ref="I26:P26"/>
    <mergeCell ref="Q26:Y26"/>
    <mergeCell ref="Z26:AD26"/>
    <mergeCell ref="AE26:AF26"/>
    <mergeCell ref="AG26:AH26"/>
    <mergeCell ref="AI26:AK26"/>
    <mergeCell ref="AL26:AP26"/>
    <mergeCell ref="AQ26:AU26"/>
    <mergeCell ref="AV26:AZ26"/>
    <mergeCell ref="B25:C25"/>
    <mergeCell ref="D25:F25"/>
    <mergeCell ref="I25:P25"/>
    <mergeCell ref="Q25:Y25"/>
    <mergeCell ref="Z25:AD25"/>
    <mergeCell ref="AE25:AF25"/>
    <mergeCell ref="AG25:AH25"/>
    <mergeCell ref="AI25:AK25"/>
    <mergeCell ref="AL25:AP25"/>
    <mergeCell ref="AQ27:AU27"/>
    <mergeCell ref="AV27:AZ27"/>
    <mergeCell ref="B28:C28"/>
    <mergeCell ref="D28:F28"/>
    <mergeCell ref="I28:P28"/>
    <mergeCell ref="Q28:Y28"/>
    <mergeCell ref="Z28:AD28"/>
    <mergeCell ref="AE28:AF28"/>
    <mergeCell ref="AG28:AH28"/>
    <mergeCell ref="AI28:AK28"/>
    <mergeCell ref="AL28:AP28"/>
    <mergeCell ref="AQ28:AU28"/>
    <mergeCell ref="AV28:AZ28"/>
    <mergeCell ref="B27:C27"/>
    <mergeCell ref="D27:F27"/>
    <mergeCell ref="I27:P27"/>
    <mergeCell ref="Q27:Y27"/>
    <mergeCell ref="Z27:AD27"/>
    <mergeCell ref="AE27:AF27"/>
    <mergeCell ref="AG27:AH27"/>
    <mergeCell ref="AI27:AK27"/>
    <mergeCell ref="AL27:AP27"/>
    <mergeCell ref="AQ29:AU29"/>
    <mergeCell ref="AV29:AZ29"/>
    <mergeCell ref="B30:C30"/>
    <mergeCell ref="D30:F30"/>
    <mergeCell ref="I30:P30"/>
    <mergeCell ref="Q30:Y30"/>
    <mergeCell ref="Z30:AD30"/>
    <mergeCell ref="AE30:AF30"/>
    <mergeCell ref="AG30:AH30"/>
    <mergeCell ref="AI30:AK30"/>
    <mergeCell ref="AL30:AP30"/>
    <mergeCell ref="AQ30:AU30"/>
    <mergeCell ref="AV30:AZ30"/>
    <mergeCell ref="B29:C29"/>
    <mergeCell ref="D29:F29"/>
    <mergeCell ref="I29:P29"/>
    <mergeCell ref="Q29:Y29"/>
    <mergeCell ref="Z29:AD29"/>
    <mergeCell ref="AE29:AF29"/>
    <mergeCell ref="AG29:AH29"/>
    <mergeCell ref="AI29:AK29"/>
    <mergeCell ref="AL29:AP29"/>
    <mergeCell ref="AQ31:AU31"/>
    <mergeCell ref="AV31:AZ31"/>
    <mergeCell ref="B32:C32"/>
    <mergeCell ref="D32:F32"/>
    <mergeCell ref="I32:P32"/>
    <mergeCell ref="Q32:Y32"/>
    <mergeCell ref="Z32:AD32"/>
    <mergeCell ref="AE32:AF32"/>
    <mergeCell ref="AG32:AH32"/>
    <mergeCell ref="AI32:AK32"/>
    <mergeCell ref="AL32:AP32"/>
    <mergeCell ref="AQ32:AU32"/>
    <mergeCell ref="AV32:AZ32"/>
    <mergeCell ref="B31:C31"/>
    <mergeCell ref="D31:F31"/>
    <mergeCell ref="I31:P31"/>
    <mergeCell ref="Q31:Y31"/>
    <mergeCell ref="Z31:AD31"/>
    <mergeCell ref="AE31:AF31"/>
    <mergeCell ref="AG31:AH31"/>
    <mergeCell ref="AI31:AK31"/>
    <mergeCell ref="AL31:AP31"/>
    <mergeCell ref="AQ33:AU33"/>
    <mergeCell ref="AV33:AZ33"/>
    <mergeCell ref="B34:C34"/>
    <mergeCell ref="D34:F34"/>
    <mergeCell ref="I34:P34"/>
    <mergeCell ref="Q34:Y34"/>
    <mergeCell ref="Z34:AD34"/>
    <mergeCell ref="AE34:AF34"/>
    <mergeCell ref="AG34:AH34"/>
    <mergeCell ref="AI34:AK34"/>
    <mergeCell ref="AL34:AP34"/>
    <mergeCell ref="AQ34:AU34"/>
    <mergeCell ref="AV34:AZ34"/>
    <mergeCell ref="B33:C33"/>
    <mergeCell ref="D33:F33"/>
    <mergeCell ref="I33:P33"/>
    <mergeCell ref="Q33:Y33"/>
    <mergeCell ref="Z33:AD33"/>
    <mergeCell ref="AE33:AF33"/>
    <mergeCell ref="AG33:AH33"/>
    <mergeCell ref="AI33:AK33"/>
    <mergeCell ref="AL33:AP33"/>
    <mergeCell ref="AQ35:AU35"/>
    <mergeCell ref="AV35:AZ35"/>
    <mergeCell ref="B36:C36"/>
    <mergeCell ref="D36:F36"/>
    <mergeCell ref="I36:P36"/>
    <mergeCell ref="Q36:Y36"/>
    <mergeCell ref="Z36:AD36"/>
    <mergeCell ref="AE36:AF36"/>
    <mergeCell ref="AG36:AH36"/>
    <mergeCell ref="AI36:AK36"/>
    <mergeCell ref="AL36:AP36"/>
    <mergeCell ref="AQ36:AU36"/>
    <mergeCell ref="AV36:AZ36"/>
    <mergeCell ref="B35:C35"/>
    <mergeCell ref="D35:F35"/>
    <mergeCell ref="I35:P35"/>
    <mergeCell ref="Q35:Y35"/>
    <mergeCell ref="Z35:AD35"/>
    <mergeCell ref="AE35:AF35"/>
    <mergeCell ref="AG35:AH35"/>
    <mergeCell ref="AI35:AK35"/>
    <mergeCell ref="AL35:AP35"/>
    <mergeCell ref="AQ37:AU37"/>
    <mergeCell ref="AV37:AZ37"/>
    <mergeCell ref="B38:C38"/>
    <mergeCell ref="D38:F38"/>
    <mergeCell ref="I38:P38"/>
    <mergeCell ref="Q38:Y38"/>
    <mergeCell ref="Z38:AD38"/>
    <mergeCell ref="AE38:AF38"/>
    <mergeCell ref="AG38:AH38"/>
    <mergeCell ref="AI38:AK38"/>
    <mergeCell ref="AL38:AP38"/>
    <mergeCell ref="AQ38:AU38"/>
    <mergeCell ref="AV38:AZ38"/>
    <mergeCell ref="B37:C37"/>
    <mergeCell ref="D37:F37"/>
    <mergeCell ref="I37:P37"/>
    <mergeCell ref="Q37:Y37"/>
    <mergeCell ref="Z37:AD37"/>
    <mergeCell ref="AE37:AF37"/>
    <mergeCell ref="AG37:AH37"/>
    <mergeCell ref="AI37:AK37"/>
    <mergeCell ref="AL37:AP37"/>
    <mergeCell ref="AQ39:AU39"/>
    <mergeCell ref="AV39:AZ39"/>
    <mergeCell ref="B40:C40"/>
    <mergeCell ref="D40:F40"/>
    <mergeCell ref="I40:P40"/>
    <mergeCell ref="Q40:Y40"/>
    <mergeCell ref="Z40:AD40"/>
    <mergeCell ref="AE40:AF40"/>
    <mergeCell ref="AG40:AH40"/>
    <mergeCell ref="AI40:AK40"/>
    <mergeCell ref="AL40:AP40"/>
    <mergeCell ref="AQ40:AU40"/>
    <mergeCell ref="AV40:AZ40"/>
    <mergeCell ref="B39:C39"/>
    <mergeCell ref="D39:F39"/>
    <mergeCell ref="I39:P39"/>
    <mergeCell ref="Q39:Y39"/>
    <mergeCell ref="Z39:AD39"/>
    <mergeCell ref="AE39:AF39"/>
    <mergeCell ref="AG39:AH39"/>
    <mergeCell ref="AI39:AK39"/>
    <mergeCell ref="AL39:AP39"/>
    <mergeCell ref="AQ41:AU41"/>
    <mergeCell ref="AV41:AZ41"/>
    <mergeCell ref="B42:C42"/>
    <mergeCell ref="D42:F42"/>
    <mergeCell ref="I42:P42"/>
    <mergeCell ref="Q42:Y42"/>
    <mergeCell ref="Z42:AD42"/>
    <mergeCell ref="AE42:AF42"/>
    <mergeCell ref="AG42:AH42"/>
    <mergeCell ref="AI42:AK42"/>
    <mergeCell ref="AL42:AP42"/>
    <mergeCell ref="AQ42:AU42"/>
    <mergeCell ref="AV42:AZ42"/>
    <mergeCell ref="B41:C41"/>
    <mergeCell ref="D41:F41"/>
    <mergeCell ref="I41:P41"/>
    <mergeCell ref="Q41:Y41"/>
    <mergeCell ref="Z41:AD41"/>
    <mergeCell ref="AE41:AF41"/>
    <mergeCell ref="AG41:AH41"/>
    <mergeCell ref="AI41:AK41"/>
    <mergeCell ref="AL41:AP41"/>
    <mergeCell ref="AQ43:AU43"/>
    <mergeCell ref="AV43:AZ43"/>
    <mergeCell ref="B44:C44"/>
    <mergeCell ref="D44:F44"/>
    <mergeCell ref="I44:P44"/>
    <mergeCell ref="Q44:Y44"/>
    <mergeCell ref="Z44:AD44"/>
    <mergeCell ref="AE44:AF44"/>
    <mergeCell ref="AG44:AH44"/>
    <mergeCell ref="AI44:AK44"/>
    <mergeCell ref="AL44:AP44"/>
    <mergeCell ref="AQ44:AU44"/>
    <mergeCell ref="AV44:AZ44"/>
    <mergeCell ref="B43:C43"/>
    <mergeCell ref="D43:F43"/>
    <mergeCell ref="I43:P43"/>
    <mergeCell ref="Q43:Y43"/>
    <mergeCell ref="Z43:AD43"/>
    <mergeCell ref="AE43:AF43"/>
    <mergeCell ref="AG43:AH43"/>
    <mergeCell ref="AI43:AK43"/>
    <mergeCell ref="AL43:AP43"/>
    <mergeCell ref="AQ45:AU45"/>
    <mergeCell ref="AV45:AZ45"/>
    <mergeCell ref="B46:C46"/>
    <mergeCell ref="D46:F46"/>
    <mergeCell ref="I46:P46"/>
    <mergeCell ref="Q46:Y46"/>
    <mergeCell ref="Z46:AD46"/>
    <mergeCell ref="AE46:AF46"/>
    <mergeCell ref="AG46:AH46"/>
    <mergeCell ref="AI46:AK46"/>
    <mergeCell ref="AL46:AP46"/>
    <mergeCell ref="AQ46:AU46"/>
    <mergeCell ref="AV46:AZ46"/>
    <mergeCell ref="B45:C45"/>
    <mergeCell ref="D45:F45"/>
    <mergeCell ref="I45:P45"/>
    <mergeCell ref="Q45:Y45"/>
    <mergeCell ref="Z45:AD45"/>
    <mergeCell ref="AE45:AF45"/>
    <mergeCell ref="AG45:AH45"/>
    <mergeCell ref="AI45:AK45"/>
    <mergeCell ref="AL45:AP45"/>
    <mergeCell ref="AQ47:AU47"/>
    <mergeCell ref="AV47:AZ47"/>
    <mergeCell ref="B48:C48"/>
    <mergeCell ref="D48:F48"/>
    <mergeCell ref="I48:P48"/>
    <mergeCell ref="Q48:Y48"/>
    <mergeCell ref="Z48:AD48"/>
    <mergeCell ref="AE48:AF48"/>
    <mergeCell ref="AG48:AH48"/>
    <mergeCell ref="AI48:AK48"/>
    <mergeCell ref="AL48:AP48"/>
    <mergeCell ref="AQ48:AU48"/>
    <mergeCell ref="AV48:AZ48"/>
    <mergeCell ref="B47:C47"/>
    <mergeCell ref="D47:F47"/>
    <mergeCell ref="I47:P47"/>
    <mergeCell ref="Q47:Y47"/>
    <mergeCell ref="Z47:AD47"/>
    <mergeCell ref="AE47:AF47"/>
    <mergeCell ref="AG47:AH47"/>
    <mergeCell ref="AI47:AK47"/>
    <mergeCell ref="AL47:AP47"/>
    <mergeCell ref="AQ49:AU49"/>
    <mergeCell ref="AV49:AZ49"/>
    <mergeCell ref="B50:C50"/>
    <mergeCell ref="D50:F50"/>
    <mergeCell ref="I50:P50"/>
    <mergeCell ref="Q50:Y50"/>
    <mergeCell ref="Z50:AD50"/>
    <mergeCell ref="AE50:AF50"/>
    <mergeCell ref="AG50:AH50"/>
    <mergeCell ref="AI50:AK50"/>
    <mergeCell ref="AL50:AP50"/>
    <mergeCell ref="AQ50:AU50"/>
    <mergeCell ref="AV50:AZ50"/>
    <mergeCell ref="B49:C49"/>
    <mergeCell ref="D49:F49"/>
    <mergeCell ref="I49:P49"/>
    <mergeCell ref="Q49:Y49"/>
    <mergeCell ref="Z49:AD49"/>
    <mergeCell ref="AE49:AF49"/>
    <mergeCell ref="AG49:AH49"/>
    <mergeCell ref="AI49:AK49"/>
    <mergeCell ref="AL49:AP49"/>
    <mergeCell ref="AQ51:AU51"/>
    <mergeCell ref="AV51:AZ51"/>
    <mergeCell ref="B52:C52"/>
    <mergeCell ref="D52:F52"/>
    <mergeCell ref="I52:P52"/>
    <mergeCell ref="Q52:Y52"/>
    <mergeCell ref="Z52:AD52"/>
    <mergeCell ref="AE52:AF52"/>
    <mergeCell ref="AG52:AH52"/>
    <mergeCell ref="AI52:AK52"/>
    <mergeCell ref="AL52:AP52"/>
    <mergeCell ref="AQ52:AU52"/>
    <mergeCell ref="AV52:AZ52"/>
    <mergeCell ref="B51:C51"/>
    <mergeCell ref="D51:F51"/>
    <mergeCell ref="I51:P51"/>
    <mergeCell ref="Q51:Y51"/>
    <mergeCell ref="Z51:AD51"/>
    <mergeCell ref="AE51:AF51"/>
    <mergeCell ref="AG51:AH51"/>
    <mergeCell ref="AI51:AK51"/>
    <mergeCell ref="AL51:AP51"/>
    <mergeCell ref="AQ53:AU53"/>
    <mergeCell ref="AV53:AZ53"/>
    <mergeCell ref="B54:C54"/>
    <mergeCell ref="D54:F54"/>
    <mergeCell ref="I54:P54"/>
    <mergeCell ref="Q54:Y54"/>
    <mergeCell ref="Z54:AD54"/>
    <mergeCell ref="AE54:AF54"/>
    <mergeCell ref="AG54:AH54"/>
    <mergeCell ref="AI54:AK54"/>
    <mergeCell ref="AL54:AP54"/>
    <mergeCell ref="AQ54:AU54"/>
    <mergeCell ref="AV54:AZ54"/>
    <mergeCell ref="B53:C53"/>
    <mergeCell ref="D53:F53"/>
    <mergeCell ref="I53:P53"/>
    <mergeCell ref="Q53:Y53"/>
    <mergeCell ref="Z53:AD53"/>
    <mergeCell ref="AE53:AF53"/>
    <mergeCell ref="AG53:AH53"/>
    <mergeCell ref="AI53:AK53"/>
    <mergeCell ref="AL53:AP53"/>
    <mergeCell ref="AQ55:AU55"/>
    <mergeCell ref="AV55:AZ55"/>
    <mergeCell ref="B56:C56"/>
    <mergeCell ref="D56:F56"/>
    <mergeCell ref="I56:P56"/>
    <mergeCell ref="Q56:Y56"/>
    <mergeCell ref="Z56:AD56"/>
    <mergeCell ref="AE56:AF56"/>
    <mergeCell ref="AG56:AH56"/>
    <mergeCell ref="AI56:AK56"/>
    <mergeCell ref="AL56:AP56"/>
    <mergeCell ref="AQ56:AU56"/>
    <mergeCell ref="AV56:AZ56"/>
    <mergeCell ref="B55:C55"/>
    <mergeCell ref="D55:F55"/>
    <mergeCell ref="I55:P55"/>
    <mergeCell ref="Q55:Y55"/>
    <mergeCell ref="Z55:AD55"/>
    <mergeCell ref="AE55:AF55"/>
    <mergeCell ref="AG55:AH55"/>
    <mergeCell ref="AI55:AK55"/>
    <mergeCell ref="AL55:AP55"/>
    <mergeCell ref="AQ57:AU57"/>
    <mergeCell ref="AV57:AZ57"/>
    <mergeCell ref="B58:C58"/>
    <mergeCell ref="D58:F58"/>
    <mergeCell ref="I58:P58"/>
    <mergeCell ref="Q58:Y58"/>
    <mergeCell ref="Z58:AD58"/>
    <mergeCell ref="AE58:AF58"/>
    <mergeCell ref="AG58:AH58"/>
    <mergeCell ref="AI58:AK58"/>
    <mergeCell ref="AL58:AP58"/>
    <mergeCell ref="AQ58:AU58"/>
    <mergeCell ref="AV58:AZ58"/>
    <mergeCell ref="B57:C57"/>
    <mergeCell ref="D57:F57"/>
    <mergeCell ref="I57:P57"/>
    <mergeCell ref="Q57:Y57"/>
    <mergeCell ref="Z57:AD57"/>
    <mergeCell ref="AE57:AF57"/>
    <mergeCell ref="AG57:AH57"/>
    <mergeCell ref="AI57:AK57"/>
    <mergeCell ref="AL57:AP57"/>
    <mergeCell ref="AQ59:AU59"/>
    <mergeCell ref="AV59:AZ59"/>
    <mergeCell ref="B60:C60"/>
    <mergeCell ref="D60:F60"/>
    <mergeCell ref="I60:P60"/>
    <mergeCell ref="Q60:Y60"/>
    <mergeCell ref="Z60:AD60"/>
    <mergeCell ref="AE60:AF60"/>
    <mergeCell ref="AG60:AH60"/>
    <mergeCell ref="AI60:AK60"/>
    <mergeCell ref="AL60:AP60"/>
    <mergeCell ref="AQ60:AU60"/>
    <mergeCell ref="AV60:AZ60"/>
    <mergeCell ref="B59:C59"/>
    <mergeCell ref="D59:F59"/>
    <mergeCell ref="I59:P59"/>
    <mergeCell ref="Q59:Y59"/>
    <mergeCell ref="Z59:AD59"/>
    <mergeCell ref="AE59:AF59"/>
    <mergeCell ref="AG59:AH59"/>
    <mergeCell ref="AI59:AK59"/>
    <mergeCell ref="AL59:AP59"/>
    <mergeCell ref="AQ61:AU61"/>
    <mergeCell ref="AV61:AZ61"/>
    <mergeCell ref="B62:C62"/>
    <mergeCell ref="D62:F62"/>
    <mergeCell ref="I62:P62"/>
    <mergeCell ref="Q62:Y62"/>
    <mergeCell ref="Z62:AD62"/>
    <mergeCell ref="AE62:AF62"/>
    <mergeCell ref="AG62:AH62"/>
    <mergeCell ref="AI62:AK62"/>
    <mergeCell ref="AL62:AP62"/>
    <mergeCell ref="AQ62:AU62"/>
    <mergeCell ref="AV62:AZ62"/>
    <mergeCell ref="B61:C61"/>
    <mergeCell ref="D61:F61"/>
    <mergeCell ref="I61:P61"/>
    <mergeCell ref="Q61:Y61"/>
    <mergeCell ref="Z61:AD61"/>
    <mergeCell ref="AE61:AF61"/>
    <mergeCell ref="AG61:AH61"/>
    <mergeCell ref="AI61:AK61"/>
    <mergeCell ref="AL61:AP61"/>
    <mergeCell ref="AQ63:AU63"/>
    <mergeCell ref="AV63:AZ63"/>
    <mergeCell ref="B64:C64"/>
    <mergeCell ref="D64:F64"/>
    <mergeCell ref="I64:P64"/>
    <mergeCell ref="Q64:Y64"/>
    <mergeCell ref="Z64:AD64"/>
    <mergeCell ref="AE64:AF64"/>
    <mergeCell ref="AG64:AH64"/>
    <mergeCell ref="AI64:AK64"/>
    <mergeCell ref="AL64:AP64"/>
    <mergeCell ref="AQ64:AU64"/>
    <mergeCell ref="AV64:AZ64"/>
    <mergeCell ref="B63:C63"/>
    <mergeCell ref="D63:F63"/>
    <mergeCell ref="I63:P63"/>
    <mergeCell ref="Q63:Y63"/>
    <mergeCell ref="Z63:AD63"/>
    <mergeCell ref="AE63:AF63"/>
    <mergeCell ref="AG63:AH63"/>
    <mergeCell ref="AI63:AK63"/>
    <mergeCell ref="AL63:AP63"/>
    <mergeCell ref="AQ65:AU65"/>
    <mergeCell ref="AV65:AZ65"/>
    <mergeCell ref="B66:C66"/>
    <mergeCell ref="D66:F66"/>
    <mergeCell ref="I66:P66"/>
    <mergeCell ref="Q66:Y66"/>
    <mergeCell ref="Z66:AD66"/>
    <mergeCell ref="AE66:AF66"/>
    <mergeCell ref="AG66:AH66"/>
    <mergeCell ref="AI66:AK66"/>
    <mergeCell ref="AL66:AP66"/>
    <mergeCell ref="AQ66:AU66"/>
    <mergeCell ref="AV66:AZ66"/>
    <mergeCell ref="B65:C65"/>
    <mergeCell ref="D65:F65"/>
    <mergeCell ref="I65:P65"/>
    <mergeCell ref="Q65:Y65"/>
    <mergeCell ref="Z65:AD65"/>
    <mergeCell ref="AE65:AF65"/>
    <mergeCell ref="AG65:AH65"/>
    <mergeCell ref="AI65:AK65"/>
    <mergeCell ref="AL65:AP65"/>
    <mergeCell ref="AQ67:AU67"/>
    <mergeCell ref="AV67:AZ67"/>
    <mergeCell ref="B68:C68"/>
    <mergeCell ref="D68:F68"/>
    <mergeCell ref="I68:P68"/>
    <mergeCell ref="Q68:Y68"/>
    <mergeCell ref="Z68:AD68"/>
    <mergeCell ref="AE68:AF68"/>
    <mergeCell ref="AG68:AH68"/>
    <mergeCell ref="AI68:AK68"/>
    <mergeCell ref="AL68:AP68"/>
    <mergeCell ref="AQ68:AU68"/>
    <mergeCell ref="AV68:AZ68"/>
    <mergeCell ref="B67:C67"/>
    <mergeCell ref="D67:F67"/>
    <mergeCell ref="I67:P67"/>
    <mergeCell ref="Q67:Y67"/>
    <mergeCell ref="Z67:AD67"/>
    <mergeCell ref="AE67:AF67"/>
    <mergeCell ref="AG67:AH67"/>
    <mergeCell ref="AI67:AK67"/>
    <mergeCell ref="AL67:AP67"/>
    <mergeCell ref="AQ69:AU69"/>
    <mergeCell ref="AV69:AZ69"/>
    <mergeCell ref="B69:C69"/>
    <mergeCell ref="D69:F69"/>
    <mergeCell ref="I69:P69"/>
    <mergeCell ref="Q69:Y69"/>
    <mergeCell ref="Z69:AD69"/>
    <mergeCell ref="AE69:AF69"/>
    <mergeCell ref="AG69:AH69"/>
    <mergeCell ref="AI69:AK69"/>
    <mergeCell ref="AL69:AP69"/>
  </mergeCells>
  <phoneticPr fontId="1"/>
  <dataValidations count="6">
    <dataValidation type="list" allowBlank="1" showInputMessage="1" showErrorMessage="1" sqref="B16:C69" xr:uid="{30CE3825-BAC4-4634-9BA6-3E140A4B0BE5}">
      <formula1>"　,非課税,軽減税"</formula1>
    </dataValidation>
    <dataValidation type="list" allowBlank="1" showInputMessage="1" showErrorMessage="1" sqref="AG16:AH69" xr:uid="{ECB13B53-8F27-4857-A67D-8E0A1AF4E009}">
      <formula1>"有,無"</formula1>
    </dataValidation>
    <dataValidation type="list" allowBlank="1" showInputMessage="1" showErrorMessage="1" sqref="AI16:AK69" xr:uid="{A58C6303-BD4E-495C-A825-B141CAAFFC67}">
      <formula1>"予算書,注文書"</formula1>
    </dataValidation>
    <dataValidation type="list" allowBlank="1" showInputMessage="1" showErrorMessage="1" sqref="AH7:AK7" xr:uid="{8E04D3D8-2F6B-4E00-95D7-6187D280B6DA}">
      <formula1>"普通,当座"</formula1>
    </dataValidation>
    <dataValidation type="list" allowBlank="1" showInputMessage="1" showErrorMessage="1" sqref="Z5:AC5" xr:uid="{0A989B9F-7163-47AB-9582-E1755AD47B0D}">
      <formula1>"登録,未登録"</formula1>
    </dataValidation>
    <dataValidation type="list" allowBlank="1" showInputMessage="1" showErrorMessage="1" sqref="AE16:AF69" xr:uid="{CE0E1BAA-3BA0-42A9-99DB-AC94E7B9E19B}">
      <formula1>"抜,込,非"</formula1>
    </dataValidation>
  </dataValidations>
  <pageMargins left="0.31496062992125984" right="0.31496062992125984" top="0.55118110236220474" bottom="0.35433070866141736" header="0.31496062992125984" footer="0.31496062992125984"/>
  <pageSetup paperSize="9" orientation="landscape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8CC2-4FD8-4CEF-9E9D-05B57507BBCA}">
  <sheetPr codeName="Sheet2">
    <tabColor theme="7" tint="0.59999389629810485"/>
  </sheetPr>
  <dimension ref="B1:BC23"/>
  <sheetViews>
    <sheetView workbookViewId="0">
      <selection activeCell="E13" sqref="E13"/>
    </sheetView>
  </sheetViews>
  <sheetFormatPr defaultColWidth="3.33203125" defaultRowHeight="21" customHeight="1"/>
  <cols>
    <col min="1" max="1" width="3" style="34" customWidth="1"/>
    <col min="2" max="3" width="3.33203125" style="34"/>
    <col min="4" max="4" width="3.33203125" style="34" customWidth="1"/>
    <col min="5" max="23" width="3.33203125" style="34"/>
    <col min="24" max="24" width="3.33203125" style="34" customWidth="1"/>
    <col min="25" max="56" width="3.33203125" style="34"/>
    <col min="57" max="58" width="3.33203125" style="34" customWidth="1"/>
    <col min="59" max="16384" width="3.33203125" style="34"/>
  </cols>
  <sheetData>
    <row r="1" spans="2:55" ht="13.8" customHeight="1"/>
    <row r="2" spans="2:55" ht="21" customHeight="1" thickBot="1">
      <c r="B2" s="34" t="s">
        <v>54</v>
      </c>
    </row>
    <row r="3" spans="2:55" ht="25.8" customHeight="1" thickBot="1">
      <c r="B3" s="403" t="s">
        <v>44</v>
      </c>
      <c r="C3" s="404"/>
      <c r="D3" s="404"/>
      <c r="E3" s="405" t="s">
        <v>102</v>
      </c>
      <c r="F3" s="406"/>
      <c r="G3" s="406"/>
      <c r="H3" s="407"/>
      <c r="I3" s="84"/>
      <c r="J3" s="85"/>
      <c r="K3" s="85"/>
      <c r="L3" s="85"/>
      <c r="M3" s="85"/>
      <c r="N3" s="85"/>
      <c r="O3" s="85"/>
      <c r="P3" s="85"/>
      <c r="Q3" s="75"/>
      <c r="T3" s="408" t="s">
        <v>52</v>
      </c>
      <c r="U3" s="409"/>
      <c r="V3" s="409"/>
      <c r="W3" s="409"/>
      <c r="X3" s="409"/>
      <c r="Y3" s="86"/>
      <c r="Z3" s="77"/>
      <c r="AA3" s="77"/>
      <c r="AB3" s="77"/>
      <c r="AC3" s="87"/>
      <c r="AE3" s="408" t="s">
        <v>85</v>
      </c>
      <c r="AF3" s="409"/>
      <c r="AG3" s="409"/>
      <c r="AH3" s="410" t="s">
        <v>82</v>
      </c>
      <c r="AI3" s="411"/>
      <c r="AJ3" s="411"/>
      <c r="AK3" s="411"/>
      <c r="AL3" s="412"/>
      <c r="AM3" s="410" t="s">
        <v>83</v>
      </c>
      <c r="AN3" s="413"/>
      <c r="AO3" s="399" t="s">
        <v>111</v>
      </c>
      <c r="AP3" s="399"/>
      <c r="AQ3" s="399"/>
      <c r="AR3" s="399"/>
      <c r="AS3" s="399"/>
      <c r="AT3" s="399"/>
      <c r="AU3" s="399"/>
      <c r="AV3" s="399"/>
      <c r="AW3" s="399"/>
      <c r="AX3" s="399"/>
      <c r="AY3" s="399"/>
      <c r="AZ3" s="400"/>
    </row>
    <row r="4" spans="2:55" ht="25.8" customHeight="1">
      <c r="B4" s="341" t="s">
        <v>4</v>
      </c>
      <c r="C4" s="342"/>
      <c r="D4" s="342"/>
      <c r="E4" s="362" t="s">
        <v>103</v>
      </c>
      <c r="F4" s="362"/>
      <c r="G4" s="362"/>
      <c r="H4" s="362"/>
      <c r="I4" s="362"/>
      <c r="J4" s="362"/>
      <c r="K4" s="362"/>
      <c r="L4" s="362"/>
      <c r="M4" s="362"/>
      <c r="N4" s="362"/>
      <c r="O4" s="362"/>
      <c r="P4" s="362"/>
      <c r="Q4" s="363"/>
      <c r="R4" s="44"/>
      <c r="T4" s="396" t="s">
        <v>1</v>
      </c>
      <c r="U4" s="316"/>
      <c r="V4" s="316"/>
      <c r="W4" s="401" t="s">
        <v>109</v>
      </c>
      <c r="X4" s="401"/>
      <c r="Y4" s="401"/>
      <c r="Z4" s="401"/>
      <c r="AA4" s="401"/>
      <c r="AB4" s="401"/>
      <c r="AC4" s="402"/>
      <c r="AE4" s="396"/>
      <c r="AF4" s="316"/>
      <c r="AG4" s="316"/>
      <c r="AH4" s="380" t="s">
        <v>115</v>
      </c>
      <c r="AI4" s="381"/>
      <c r="AJ4" s="381"/>
      <c r="AK4" s="381"/>
      <c r="AL4" s="382"/>
      <c r="AM4" s="383" t="s">
        <v>84</v>
      </c>
      <c r="AN4" s="384"/>
      <c r="AO4" s="385" t="s">
        <v>112</v>
      </c>
      <c r="AP4" s="385"/>
      <c r="AQ4" s="385"/>
      <c r="AR4" s="385"/>
      <c r="AS4" s="385"/>
      <c r="AT4" s="385"/>
      <c r="AU4" s="385"/>
      <c r="AV4" s="385"/>
      <c r="AW4" s="385"/>
      <c r="AX4" s="385"/>
      <c r="AY4" s="385"/>
      <c r="AZ4" s="386"/>
    </row>
    <row r="5" spans="2:55" ht="25.8" customHeight="1" thickBot="1">
      <c r="B5" s="387" t="s">
        <v>5</v>
      </c>
      <c r="C5" s="388"/>
      <c r="D5" s="388"/>
      <c r="E5" s="389" t="s">
        <v>104</v>
      </c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89"/>
      <c r="Q5" s="390"/>
      <c r="R5" s="44"/>
      <c r="T5" s="391" t="s">
        <v>51</v>
      </c>
      <c r="U5" s="392"/>
      <c r="V5" s="392"/>
      <c r="W5" s="392"/>
      <c r="X5" s="392"/>
      <c r="Y5" s="392"/>
      <c r="Z5" s="393" t="s">
        <v>98</v>
      </c>
      <c r="AA5" s="394"/>
      <c r="AB5" s="394"/>
      <c r="AC5" s="395"/>
      <c r="AE5" s="391" t="s">
        <v>86</v>
      </c>
      <c r="AF5" s="392"/>
      <c r="AG5" s="392"/>
      <c r="AH5" s="348" t="s">
        <v>87</v>
      </c>
      <c r="AI5" s="397"/>
      <c r="AJ5" s="397"/>
      <c r="AK5" s="397"/>
      <c r="AL5" s="398"/>
      <c r="AM5" s="348" t="s">
        <v>83</v>
      </c>
      <c r="AN5" s="349"/>
      <c r="AO5" s="372" t="s">
        <v>113</v>
      </c>
      <c r="AP5" s="372"/>
      <c r="AQ5" s="372"/>
      <c r="AR5" s="372"/>
      <c r="AS5" s="372"/>
      <c r="AT5" s="372"/>
      <c r="AU5" s="372"/>
      <c r="AV5" s="372"/>
      <c r="AW5" s="372"/>
      <c r="AX5" s="372"/>
      <c r="AY5" s="372"/>
      <c r="AZ5" s="373"/>
    </row>
    <row r="6" spans="2:55" ht="25.8" customHeight="1" thickBot="1">
      <c r="B6" s="374" t="s">
        <v>49</v>
      </c>
      <c r="C6" s="375"/>
      <c r="D6" s="375"/>
      <c r="E6" s="376" t="s">
        <v>105</v>
      </c>
      <c r="F6" s="376"/>
      <c r="G6" s="376"/>
      <c r="H6" s="376"/>
      <c r="I6" s="376"/>
      <c r="J6" s="377"/>
      <c r="K6" s="88"/>
      <c r="L6" s="89"/>
      <c r="M6" s="89"/>
      <c r="N6" s="89"/>
      <c r="O6" s="89"/>
      <c r="P6" s="89"/>
      <c r="Q6" s="77"/>
      <c r="T6" s="346" t="s">
        <v>43</v>
      </c>
      <c r="U6" s="347"/>
      <c r="V6" s="347"/>
      <c r="W6" s="81" t="s">
        <v>40</v>
      </c>
      <c r="X6" s="378" t="s">
        <v>110</v>
      </c>
      <c r="Y6" s="378"/>
      <c r="Z6" s="378"/>
      <c r="AA6" s="378"/>
      <c r="AB6" s="378"/>
      <c r="AC6" s="379"/>
      <c r="AE6" s="396"/>
      <c r="AF6" s="316"/>
      <c r="AG6" s="316"/>
      <c r="AH6" s="380" t="s">
        <v>116</v>
      </c>
      <c r="AI6" s="381"/>
      <c r="AJ6" s="381"/>
      <c r="AK6" s="381"/>
      <c r="AL6" s="382"/>
      <c r="AM6" s="383" t="s">
        <v>84</v>
      </c>
      <c r="AN6" s="384"/>
      <c r="AO6" s="385" t="s">
        <v>114</v>
      </c>
      <c r="AP6" s="385"/>
      <c r="AQ6" s="385"/>
      <c r="AR6" s="385"/>
      <c r="AS6" s="385"/>
      <c r="AT6" s="385"/>
      <c r="AU6" s="385"/>
      <c r="AV6" s="385"/>
      <c r="AW6" s="385"/>
      <c r="AX6" s="385"/>
      <c r="AY6" s="385"/>
      <c r="AZ6" s="386"/>
    </row>
    <row r="7" spans="2:55" ht="25.8" customHeight="1" thickBot="1">
      <c r="B7" s="341" t="s">
        <v>50</v>
      </c>
      <c r="C7" s="342"/>
      <c r="D7" s="342"/>
      <c r="E7" s="362" t="s">
        <v>106</v>
      </c>
      <c r="F7" s="362"/>
      <c r="G7" s="362"/>
      <c r="H7" s="362"/>
      <c r="I7" s="362"/>
      <c r="J7" s="363"/>
      <c r="K7" s="44"/>
      <c r="L7" s="44"/>
      <c r="M7" s="44"/>
      <c r="N7" s="44"/>
      <c r="O7" s="44"/>
      <c r="P7" s="44"/>
      <c r="U7" s="34" t="s">
        <v>97</v>
      </c>
      <c r="AE7" s="364" t="s">
        <v>88</v>
      </c>
      <c r="AF7" s="365"/>
      <c r="AG7" s="366"/>
      <c r="AH7" s="367" t="s">
        <v>117</v>
      </c>
      <c r="AI7" s="367"/>
      <c r="AJ7" s="367"/>
      <c r="AK7" s="368"/>
      <c r="AL7" s="369" t="s">
        <v>89</v>
      </c>
      <c r="AM7" s="365"/>
      <c r="AN7" s="366"/>
      <c r="AO7" s="370" t="s">
        <v>118</v>
      </c>
      <c r="AP7" s="370"/>
      <c r="AQ7" s="370"/>
      <c r="AR7" s="370"/>
      <c r="AS7" s="370"/>
      <c r="AT7" s="370"/>
      <c r="AU7" s="370"/>
      <c r="AV7" s="370"/>
      <c r="AW7" s="370"/>
      <c r="AX7" s="370"/>
      <c r="AY7" s="370"/>
      <c r="AZ7" s="371"/>
    </row>
    <row r="8" spans="2:55" ht="25.8" customHeight="1" thickBot="1">
      <c r="B8" s="341" t="s">
        <v>47</v>
      </c>
      <c r="C8" s="342"/>
      <c r="D8" s="342"/>
      <c r="E8" s="343" t="s">
        <v>107</v>
      </c>
      <c r="F8" s="343"/>
      <c r="G8" s="343"/>
      <c r="H8" s="343"/>
      <c r="I8" s="343"/>
      <c r="J8" s="344"/>
      <c r="K8" s="249" t="s">
        <v>160</v>
      </c>
      <c r="L8" s="250"/>
      <c r="M8" s="250"/>
      <c r="N8" s="360" t="s">
        <v>162</v>
      </c>
      <c r="O8" s="360"/>
      <c r="P8" s="360"/>
      <c r="Q8" s="360"/>
      <c r="R8" s="360"/>
      <c r="S8" s="361"/>
      <c r="AE8" s="345" t="s">
        <v>90</v>
      </c>
      <c r="AF8" s="318"/>
      <c r="AG8" s="318"/>
      <c r="AH8" s="348" t="s">
        <v>83</v>
      </c>
      <c r="AI8" s="349"/>
      <c r="AJ8" s="350" t="s">
        <v>119</v>
      </c>
      <c r="AK8" s="350"/>
      <c r="AL8" s="350"/>
      <c r="AM8" s="350"/>
      <c r="AN8" s="350"/>
      <c r="AO8" s="350"/>
      <c r="AP8" s="350"/>
      <c r="AQ8" s="350"/>
      <c r="AR8" s="350"/>
      <c r="AS8" s="350"/>
      <c r="AT8" s="350"/>
      <c r="AU8" s="350"/>
      <c r="AV8" s="350"/>
      <c r="AW8" s="350"/>
      <c r="AX8" s="350"/>
      <c r="AY8" s="350"/>
      <c r="AZ8" s="351"/>
    </row>
    <row r="9" spans="2:55" ht="25.8" customHeight="1" thickBot="1">
      <c r="B9" s="352" t="s">
        <v>48</v>
      </c>
      <c r="C9" s="353"/>
      <c r="D9" s="353"/>
      <c r="E9" s="354" t="s">
        <v>108</v>
      </c>
      <c r="F9" s="354"/>
      <c r="G9" s="354"/>
      <c r="H9" s="354"/>
      <c r="I9" s="354"/>
      <c r="J9" s="355"/>
      <c r="K9" s="1"/>
      <c r="L9" s="98" t="s">
        <v>161</v>
      </c>
      <c r="M9" s="1"/>
      <c r="N9"/>
      <c r="O9"/>
      <c r="P9"/>
      <c r="Q9" s="10"/>
      <c r="R9"/>
      <c r="S9"/>
      <c r="AE9" s="346"/>
      <c r="AF9" s="347"/>
      <c r="AG9" s="347"/>
      <c r="AH9" s="356" t="s">
        <v>84</v>
      </c>
      <c r="AI9" s="357"/>
      <c r="AJ9" s="358" t="s">
        <v>120</v>
      </c>
      <c r="AK9" s="358"/>
      <c r="AL9" s="358"/>
      <c r="AM9" s="358"/>
      <c r="AN9" s="358"/>
      <c r="AO9" s="358"/>
      <c r="AP9" s="358"/>
      <c r="AQ9" s="358"/>
      <c r="AR9" s="358"/>
      <c r="AS9" s="358"/>
      <c r="AT9" s="358"/>
      <c r="AU9" s="358"/>
      <c r="AV9" s="358"/>
      <c r="AW9" s="358"/>
      <c r="AX9" s="358"/>
      <c r="AY9" s="358"/>
      <c r="AZ9" s="359"/>
    </row>
    <row r="10" spans="2:55" ht="21" customHeight="1" thickBot="1"/>
    <row r="11" spans="2:55" ht="21" customHeight="1">
      <c r="B11" s="34" t="s">
        <v>53</v>
      </c>
      <c r="AC11" s="324" t="s">
        <v>127</v>
      </c>
      <c r="AD11" s="325"/>
      <c r="AE11" s="325"/>
      <c r="AF11" s="325"/>
      <c r="AG11" s="325"/>
      <c r="AH11" s="325"/>
      <c r="AI11" s="325"/>
      <c r="AJ11" s="325"/>
      <c r="AK11" s="325"/>
      <c r="AL11" s="325"/>
      <c r="AM11" s="325"/>
      <c r="AN11" s="325"/>
      <c r="AO11" s="325"/>
      <c r="AP11" s="325"/>
      <c r="AQ11" s="325"/>
      <c r="AR11" s="325"/>
      <c r="AS11" s="325"/>
      <c r="AT11" s="325"/>
      <c r="AU11" s="325"/>
      <c r="AV11" s="325"/>
      <c r="AW11" s="325"/>
      <c r="AX11" s="326"/>
    </row>
    <row r="12" spans="2:55" ht="21" customHeight="1" thickBot="1">
      <c r="B12" s="316" t="s">
        <v>56</v>
      </c>
      <c r="C12" s="316"/>
      <c r="D12" s="316"/>
      <c r="E12" s="317">
        <v>45777</v>
      </c>
      <c r="F12" s="317"/>
      <c r="G12" s="317"/>
      <c r="H12" s="317"/>
      <c r="I12" s="317"/>
      <c r="J12" s="83" t="s">
        <v>92</v>
      </c>
      <c r="K12" s="39" t="s">
        <v>91</v>
      </c>
      <c r="T12" s="318" t="s">
        <v>55</v>
      </c>
      <c r="U12" s="318"/>
      <c r="V12" s="318"/>
      <c r="W12" s="264" t="str">
        <f>YEAR(E12)&amp;"年　"&amp;MONTH(E12)&amp;"月"</f>
        <v>2025年　4月</v>
      </c>
      <c r="X12" s="264"/>
      <c r="Y12" s="264"/>
      <c r="Z12" s="264"/>
      <c r="AC12" s="327"/>
      <c r="AD12" s="328"/>
      <c r="AE12" s="328"/>
      <c r="AF12" s="328"/>
      <c r="AG12" s="328"/>
      <c r="AH12" s="328"/>
      <c r="AI12" s="328"/>
      <c r="AJ12" s="328"/>
      <c r="AK12" s="328"/>
      <c r="AL12" s="328"/>
      <c r="AM12" s="328"/>
      <c r="AN12" s="328"/>
      <c r="AO12" s="328"/>
      <c r="AP12" s="328"/>
      <c r="AQ12" s="328"/>
      <c r="AR12" s="328"/>
      <c r="AS12" s="328"/>
      <c r="AT12" s="328"/>
      <c r="AU12" s="328"/>
      <c r="AV12" s="328"/>
      <c r="AW12" s="328"/>
      <c r="AX12" s="329"/>
    </row>
    <row r="13" spans="2:55" ht="21" customHeight="1" thickBot="1"/>
    <row r="14" spans="2:55" ht="29.4" customHeight="1" thickBot="1">
      <c r="B14" s="319" t="s">
        <v>190</v>
      </c>
      <c r="C14" s="320"/>
      <c r="D14" s="321" t="s">
        <v>29</v>
      </c>
      <c r="E14" s="303"/>
      <c r="F14" s="303"/>
      <c r="G14" s="303"/>
      <c r="H14" s="322"/>
      <c r="I14" s="321" t="s">
        <v>58</v>
      </c>
      <c r="J14" s="303"/>
      <c r="K14" s="303"/>
      <c r="L14" s="303"/>
      <c r="M14" s="303"/>
      <c r="N14" s="303"/>
      <c r="O14" s="303"/>
      <c r="P14" s="322"/>
      <c r="Q14" s="222" t="s">
        <v>177</v>
      </c>
      <c r="R14" s="218"/>
      <c r="S14" s="218"/>
      <c r="T14" s="218"/>
      <c r="U14" s="218"/>
      <c r="V14" s="218"/>
      <c r="W14" s="218"/>
      <c r="X14" s="218"/>
      <c r="Y14" s="221"/>
      <c r="Z14" s="323" t="s">
        <v>14</v>
      </c>
      <c r="AA14" s="303"/>
      <c r="AB14" s="303"/>
      <c r="AC14" s="303"/>
      <c r="AD14" s="322"/>
      <c r="AE14" s="336" t="s">
        <v>17</v>
      </c>
      <c r="AF14" s="337"/>
      <c r="AG14" s="338" t="s">
        <v>78</v>
      </c>
      <c r="AH14" s="339"/>
      <c r="AI14" s="339"/>
      <c r="AJ14" s="339"/>
      <c r="AK14" s="340"/>
      <c r="AL14" s="321" t="s">
        <v>61</v>
      </c>
      <c r="AM14" s="303"/>
      <c r="AN14" s="303"/>
      <c r="AO14" s="303"/>
      <c r="AP14" s="322"/>
      <c r="AQ14" s="222" t="s">
        <v>176</v>
      </c>
      <c r="AR14" s="218"/>
      <c r="AS14" s="218"/>
      <c r="AT14" s="218"/>
      <c r="AU14" s="221"/>
      <c r="AV14" s="302" t="s">
        <v>59</v>
      </c>
      <c r="AW14" s="303"/>
      <c r="AX14" s="303"/>
      <c r="AY14" s="303"/>
      <c r="AZ14" s="304"/>
    </row>
    <row r="15" spans="2:55" s="43" customFormat="1" ht="21" customHeight="1">
      <c r="B15" s="305"/>
      <c r="C15" s="306"/>
      <c r="D15" s="307" t="s">
        <v>109</v>
      </c>
      <c r="E15" s="308"/>
      <c r="F15" s="309"/>
      <c r="G15" s="82" t="s">
        <v>60</v>
      </c>
      <c r="H15" s="90" t="s">
        <v>121</v>
      </c>
      <c r="I15" s="310" t="s">
        <v>122</v>
      </c>
      <c r="J15" s="311"/>
      <c r="K15" s="311"/>
      <c r="L15" s="311"/>
      <c r="M15" s="311"/>
      <c r="N15" s="311"/>
      <c r="O15" s="311"/>
      <c r="P15" s="312"/>
      <c r="Q15" s="310" t="s">
        <v>123</v>
      </c>
      <c r="R15" s="311"/>
      <c r="S15" s="311"/>
      <c r="T15" s="311"/>
      <c r="U15" s="311"/>
      <c r="V15" s="311"/>
      <c r="W15" s="311"/>
      <c r="X15" s="311"/>
      <c r="Y15" s="312"/>
      <c r="Z15" s="313">
        <v>300000</v>
      </c>
      <c r="AA15" s="314"/>
      <c r="AB15" s="314"/>
      <c r="AC15" s="314"/>
      <c r="AD15" s="315"/>
      <c r="AE15" s="330" t="s">
        <v>124</v>
      </c>
      <c r="AF15" s="331"/>
      <c r="AG15" s="332" t="s">
        <v>125</v>
      </c>
      <c r="AH15" s="333"/>
      <c r="AI15" s="334" t="s">
        <v>126</v>
      </c>
      <c r="AJ15" s="334"/>
      <c r="AK15" s="335"/>
      <c r="AL15" s="313">
        <v>500000</v>
      </c>
      <c r="AM15" s="314"/>
      <c r="AN15" s="314"/>
      <c r="AO15" s="314"/>
      <c r="AP15" s="315"/>
      <c r="AQ15" s="313">
        <v>0</v>
      </c>
      <c r="AR15" s="314"/>
      <c r="AS15" s="314"/>
      <c r="AT15" s="314"/>
      <c r="AU15" s="315"/>
      <c r="AV15" s="155">
        <f>IF(AL15="","",AL15-AQ15-Z15)</f>
        <v>200000</v>
      </c>
      <c r="AW15" s="156"/>
      <c r="AX15" s="156"/>
      <c r="AY15" s="156"/>
      <c r="AZ15" s="157"/>
      <c r="BA15" s="91"/>
      <c r="BB15" s="91"/>
      <c r="BC15" s="91"/>
    </row>
    <row r="16" spans="2:55" ht="21" customHeight="1">
      <c r="B16" s="291"/>
      <c r="C16" s="292"/>
      <c r="D16" s="293"/>
      <c r="E16" s="294"/>
      <c r="F16" s="295"/>
      <c r="G16" s="92" t="s">
        <v>60</v>
      </c>
      <c r="H16" s="93"/>
      <c r="I16" s="296"/>
      <c r="J16" s="297"/>
      <c r="K16" s="297"/>
      <c r="L16" s="297"/>
      <c r="M16" s="297"/>
      <c r="N16" s="297"/>
      <c r="O16" s="297"/>
      <c r="P16" s="298"/>
      <c r="Q16" s="296"/>
      <c r="R16" s="297"/>
      <c r="S16" s="297"/>
      <c r="T16" s="297"/>
      <c r="U16" s="297"/>
      <c r="V16" s="297"/>
      <c r="W16" s="297"/>
      <c r="X16" s="297"/>
      <c r="Y16" s="298"/>
      <c r="Z16" s="278"/>
      <c r="AA16" s="279"/>
      <c r="AB16" s="279"/>
      <c r="AC16" s="279"/>
      <c r="AD16" s="280"/>
      <c r="AE16" s="281"/>
      <c r="AF16" s="282"/>
      <c r="AG16" s="274"/>
      <c r="AH16" s="275"/>
      <c r="AI16" s="276"/>
      <c r="AJ16" s="276"/>
      <c r="AK16" s="277"/>
      <c r="AL16" s="278"/>
      <c r="AM16" s="279"/>
      <c r="AN16" s="279"/>
      <c r="AO16" s="279"/>
      <c r="AP16" s="280"/>
      <c r="AQ16" s="278"/>
      <c r="AR16" s="279"/>
      <c r="AS16" s="279"/>
      <c r="AT16" s="279"/>
      <c r="AU16" s="280"/>
      <c r="AV16" s="132" t="str">
        <f t="shared" ref="AV16:AV23" si="0">IF(AL16="","",AL16-AQ16-Z16)</f>
        <v/>
      </c>
      <c r="AW16" s="133"/>
      <c r="AX16" s="133"/>
      <c r="AY16" s="133"/>
      <c r="AZ16" s="134"/>
    </row>
    <row r="17" spans="2:55" ht="21" customHeight="1">
      <c r="B17" s="291"/>
      <c r="C17" s="292"/>
      <c r="D17" s="293"/>
      <c r="E17" s="294"/>
      <c r="F17" s="295"/>
      <c r="G17" s="92" t="s">
        <v>60</v>
      </c>
      <c r="H17" s="93"/>
      <c r="I17" s="296"/>
      <c r="J17" s="297"/>
      <c r="K17" s="297"/>
      <c r="L17" s="297"/>
      <c r="M17" s="297"/>
      <c r="N17" s="297"/>
      <c r="O17" s="297"/>
      <c r="P17" s="298"/>
      <c r="Q17" s="296"/>
      <c r="R17" s="297"/>
      <c r="S17" s="297"/>
      <c r="T17" s="297"/>
      <c r="U17" s="297"/>
      <c r="V17" s="297"/>
      <c r="W17" s="297"/>
      <c r="X17" s="297"/>
      <c r="Y17" s="298"/>
      <c r="Z17" s="278"/>
      <c r="AA17" s="279"/>
      <c r="AB17" s="279"/>
      <c r="AC17" s="279"/>
      <c r="AD17" s="280"/>
      <c r="AE17" s="281"/>
      <c r="AF17" s="282"/>
      <c r="AG17" s="274"/>
      <c r="AH17" s="275"/>
      <c r="AI17" s="276"/>
      <c r="AJ17" s="276"/>
      <c r="AK17" s="277"/>
      <c r="AL17" s="278"/>
      <c r="AM17" s="279"/>
      <c r="AN17" s="279"/>
      <c r="AO17" s="279"/>
      <c r="AP17" s="280"/>
      <c r="AQ17" s="278"/>
      <c r="AR17" s="279"/>
      <c r="AS17" s="279"/>
      <c r="AT17" s="279"/>
      <c r="AU17" s="280"/>
      <c r="AV17" s="132" t="str">
        <f t="shared" si="0"/>
        <v/>
      </c>
      <c r="AW17" s="133"/>
      <c r="AX17" s="133"/>
      <c r="AY17" s="133"/>
      <c r="AZ17" s="134"/>
      <c r="BC17" s="91"/>
    </row>
    <row r="18" spans="2:55" ht="21" customHeight="1">
      <c r="B18" s="291"/>
      <c r="C18" s="292"/>
      <c r="D18" s="293"/>
      <c r="E18" s="294"/>
      <c r="F18" s="295"/>
      <c r="G18" s="92" t="s">
        <v>60</v>
      </c>
      <c r="H18" s="93"/>
      <c r="I18" s="299"/>
      <c r="J18" s="300"/>
      <c r="K18" s="300"/>
      <c r="L18" s="300"/>
      <c r="M18" s="300"/>
      <c r="N18" s="300"/>
      <c r="O18" s="300"/>
      <c r="P18" s="301"/>
      <c r="Q18" s="296"/>
      <c r="R18" s="297"/>
      <c r="S18" s="297"/>
      <c r="T18" s="297"/>
      <c r="U18" s="297"/>
      <c r="V18" s="297"/>
      <c r="W18" s="297"/>
      <c r="X18" s="297"/>
      <c r="Y18" s="298"/>
      <c r="Z18" s="278"/>
      <c r="AA18" s="279"/>
      <c r="AB18" s="279"/>
      <c r="AC18" s="279"/>
      <c r="AD18" s="280"/>
      <c r="AE18" s="281"/>
      <c r="AF18" s="282"/>
      <c r="AG18" s="274"/>
      <c r="AH18" s="275"/>
      <c r="AI18" s="276"/>
      <c r="AJ18" s="276"/>
      <c r="AK18" s="277"/>
      <c r="AL18" s="278"/>
      <c r="AM18" s="279"/>
      <c r="AN18" s="279"/>
      <c r="AO18" s="279"/>
      <c r="AP18" s="280"/>
      <c r="AQ18" s="278"/>
      <c r="AR18" s="279"/>
      <c r="AS18" s="279"/>
      <c r="AT18" s="279"/>
      <c r="AU18" s="280"/>
      <c r="AV18" s="132" t="str">
        <f t="shared" si="0"/>
        <v/>
      </c>
      <c r="AW18" s="133"/>
      <c r="AX18" s="133"/>
      <c r="AY18" s="133"/>
      <c r="AZ18" s="134"/>
    </row>
    <row r="19" spans="2:55" ht="21" customHeight="1">
      <c r="B19" s="291"/>
      <c r="C19" s="292"/>
      <c r="D19" s="293"/>
      <c r="E19" s="294"/>
      <c r="F19" s="295"/>
      <c r="G19" s="92" t="s">
        <v>60</v>
      </c>
      <c r="H19" s="93"/>
      <c r="I19" s="296"/>
      <c r="J19" s="297"/>
      <c r="K19" s="297"/>
      <c r="L19" s="297"/>
      <c r="M19" s="297"/>
      <c r="N19" s="297"/>
      <c r="O19" s="297"/>
      <c r="P19" s="298"/>
      <c r="Q19" s="296"/>
      <c r="R19" s="297"/>
      <c r="S19" s="297"/>
      <c r="T19" s="297"/>
      <c r="U19" s="297"/>
      <c r="V19" s="297"/>
      <c r="W19" s="297"/>
      <c r="X19" s="297"/>
      <c r="Y19" s="298"/>
      <c r="Z19" s="278"/>
      <c r="AA19" s="279"/>
      <c r="AB19" s="279"/>
      <c r="AC19" s="279"/>
      <c r="AD19" s="280"/>
      <c r="AE19" s="281"/>
      <c r="AF19" s="282"/>
      <c r="AG19" s="274"/>
      <c r="AH19" s="275"/>
      <c r="AI19" s="276"/>
      <c r="AJ19" s="276"/>
      <c r="AK19" s="277"/>
      <c r="AL19" s="278"/>
      <c r="AM19" s="279"/>
      <c r="AN19" s="279"/>
      <c r="AO19" s="279"/>
      <c r="AP19" s="280"/>
      <c r="AQ19" s="278"/>
      <c r="AR19" s="279"/>
      <c r="AS19" s="279"/>
      <c r="AT19" s="279"/>
      <c r="AU19" s="280"/>
      <c r="AV19" s="132" t="str">
        <f t="shared" si="0"/>
        <v/>
      </c>
      <c r="AW19" s="133"/>
      <c r="AX19" s="133"/>
      <c r="AY19" s="133"/>
      <c r="AZ19" s="134"/>
      <c r="BC19" s="91"/>
    </row>
    <row r="20" spans="2:55" ht="21" customHeight="1">
      <c r="B20" s="291"/>
      <c r="C20" s="292"/>
      <c r="D20" s="293"/>
      <c r="E20" s="294"/>
      <c r="F20" s="295"/>
      <c r="G20" s="92" t="s">
        <v>60</v>
      </c>
      <c r="H20" s="93"/>
      <c r="I20" s="296"/>
      <c r="J20" s="297"/>
      <c r="K20" s="297"/>
      <c r="L20" s="297"/>
      <c r="M20" s="297"/>
      <c r="N20" s="297"/>
      <c r="O20" s="297"/>
      <c r="P20" s="298"/>
      <c r="Q20" s="296"/>
      <c r="R20" s="297"/>
      <c r="S20" s="297"/>
      <c r="T20" s="297"/>
      <c r="U20" s="297"/>
      <c r="V20" s="297"/>
      <c r="W20" s="297"/>
      <c r="X20" s="297"/>
      <c r="Y20" s="298"/>
      <c r="Z20" s="278"/>
      <c r="AA20" s="279"/>
      <c r="AB20" s="279"/>
      <c r="AC20" s="279"/>
      <c r="AD20" s="280"/>
      <c r="AE20" s="281"/>
      <c r="AF20" s="282"/>
      <c r="AG20" s="274"/>
      <c r="AH20" s="275"/>
      <c r="AI20" s="276"/>
      <c r="AJ20" s="276"/>
      <c r="AK20" s="277"/>
      <c r="AL20" s="278"/>
      <c r="AM20" s="279"/>
      <c r="AN20" s="279"/>
      <c r="AO20" s="279"/>
      <c r="AP20" s="280"/>
      <c r="AQ20" s="278"/>
      <c r="AR20" s="279"/>
      <c r="AS20" s="279"/>
      <c r="AT20" s="279"/>
      <c r="AU20" s="280"/>
      <c r="AV20" s="132" t="str">
        <f t="shared" si="0"/>
        <v/>
      </c>
      <c r="AW20" s="133"/>
      <c r="AX20" s="133"/>
      <c r="AY20" s="133"/>
      <c r="AZ20" s="134"/>
    </row>
    <row r="21" spans="2:55" ht="21" customHeight="1">
      <c r="B21" s="291"/>
      <c r="C21" s="292"/>
      <c r="D21" s="293"/>
      <c r="E21" s="294"/>
      <c r="F21" s="295"/>
      <c r="G21" s="92" t="s">
        <v>60</v>
      </c>
      <c r="H21" s="93"/>
      <c r="I21" s="296"/>
      <c r="J21" s="297"/>
      <c r="K21" s="297"/>
      <c r="L21" s="297"/>
      <c r="M21" s="297"/>
      <c r="N21" s="297"/>
      <c r="O21" s="297"/>
      <c r="P21" s="298"/>
      <c r="Q21" s="296"/>
      <c r="R21" s="297"/>
      <c r="S21" s="297"/>
      <c r="T21" s="297"/>
      <c r="U21" s="297"/>
      <c r="V21" s="297"/>
      <c r="W21" s="297"/>
      <c r="X21" s="297"/>
      <c r="Y21" s="298"/>
      <c r="Z21" s="278"/>
      <c r="AA21" s="279"/>
      <c r="AB21" s="279"/>
      <c r="AC21" s="279"/>
      <c r="AD21" s="280"/>
      <c r="AE21" s="281"/>
      <c r="AF21" s="282"/>
      <c r="AG21" s="274"/>
      <c r="AH21" s="275"/>
      <c r="AI21" s="276"/>
      <c r="AJ21" s="276"/>
      <c r="AK21" s="277"/>
      <c r="AL21" s="278"/>
      <c r="AM21" s="279"/>
      <c r="AN21" s="279"/>
      <c r="AO21" s="279"/>
      <c r="AP21" s="280"/>
      <c r="AQ21" s="278"/>
      <c r="AR21" s="279"/>
      <c r="AS21" s="279"/>
      <c r="AT21" s="279"/>
      <c r="AU21" s="280"/>
      <c r="AV21" s="132" t="str">
        <f t="shared" si="0"/>
        <v/>
      </c>
      <c r="AW21" s="133"/>
      <c r="AX21" s="133"/>
      <c r="AY21" s="133"/>
      <c r="AZ21" s="134"/>
      <c r="BC21" s="91"/>
    </row>
    <row r="22" spans="2:55" ht="21" customHeight="1">
      <c r="B22" s="291"/>
      <c r="C22" s="292"/>
      <c r="D22" s="293"/>
      <c r="E22" s="294"/>
      <c r="F22" s="295"/>
      <c r="G22" s="92" t="s">
        <v>60</v>
      </c>
      <c r="H22" s="93"/>
      <c r="I22" s="296"/>
      <c r="J22" s="297"/>
      <c r="K22" s="297"/>
      <c r="L22" s="297"/>
      <c r="M22" s="297"/>
      <c r="N22" s="297"/>
      <c r="O22" s="297"/>
      <c r="P22" s="298"/>
      <c r="Q22" s="296"/>
      <c r="R22" s="297"/>
      <c r="S22" s="297"/>
      <c r="T22" s="297"/>
      <c r="U22" s="297"/>
      <c r="V22" s="297"/>
      <c r="W22" s="297"/>
      <c r="X22" s="297"/>
      <c r="Y22" s="298"/>
      <c r="Z22" s="278"/>
      <c r="AA22" s="279"/>
      <c r="AB22" s="279"/>
      <c r="AC22" s="279"/>
      <c r="AD22" s="280"/>
      <c r="AE22" s="281"/>
      <c r="AF22" s="282"/>
      <c r="AG22" s="274"/>
      <c r="AH22" s="275"/>
      <c r="AI22" s="276"/>
      <c r="AJ22" s="276"/>
      <c r="AK22" s="277"/>
      <c r="AL22" s="278"/>
      <c r="AM22" s="279"/>
      <c r="AN22" s="279"/>
      <c r="AO22" s="279"/>
      <c r="AP22" s="280"/>
      <c r="AQ22" s="278"/>
      <c r="AR22" s="279"/>
      <c r="AS22" s="279"/>
      <c r="AT22" s="279"/>
      <c r="AU22" s="280"/>
      <c r="AV22" s="132" t="str">
        <f t="shared" si="0"/>
        <v/>
      </c>
      <c r="AW22" s="133"/>
      <c r="AX22" s="133"/>
      <c r="AY22" s="133"/>
      <c r="AZ22" s="134"/>
    </row>
    <row r="23" spans="2:55" ht="21" customHeight="1" thickBot="1">
      <c r="B23" s="283"/>
      <c r="C23" s="284"/>
      <c r="D23" s="285"/>
      <c r="E23" s="286"/>
      <c r="F23" s="287"/>
      <c r="G23" s="94" t="s">
        <v>60</v>
      </c>
      <c r="H23" s="95"/>
      <c r="I23" s="288"/>
      <c r="J23" s="289"/>
      <c r="K23" s="289"/>
      <c r="L23" s="289"/>
      <c r="M23" s="289"/>
      <c r="N23" s="289"/>
      <c r="O23" s="289"/>
      <c r="P23" s="290"/>
      <c r="Q23" s="288"/>
      <c r="R23" s="289"/>
      <c r="S23" s="289"/>
      <c r="T23" s="289"/>
      <c r="U23" s="289"/>
      <c r="V23" s="289"/>
      <c r="W23" s="289"/>
      <c r="X23" s="289"/>
      <c r="Y23" s="290"/>
      <c r="Z23" s="271"/>
      <c r="AA23" s="272"/>
      <c r="AB23" s="272"/>
      <c r="AC23" s="272"/>
      <c r="AD23" s="273"/>
      <c r="AE23" s="265"/>
      <c r="AF23" s="266"/>
      <c r="AG23" s="267"/>
      <c r="AH23" s="268"/>
      <c r="AI23" s="269"/>
      <c r="AJ23" s="269"/>
      <c r="AK23" s="270"/>
      <c r="AL23" s="271"/>
      <c r="AM23" s="272"/>
      <c r="AN23" s="272"/>
      <c r="AO23" s="272"/>
      <c r="AP23" s="273"/>
      <c r="AQ23" s="271"/>
      <c r="AR23" s="272"/>
      <c r="AS23" s="272"/>
      <c r="AT23" s="272"/>
      <c r="AU23" s="273"/>
      <c r="AV23" s="112" t="str">
        <f t="shared" si="0"/>
        <v/>
      </c>
      <c r="AW23" s="113"/>
      <c r="AX23" s="113"/>
      <c r="AY23" s="113"/>
      <c r="AZ23" s="114"/>
      <c r="BC23" s="91"/>
    </row>
  </sheetData>
  <sheetProtection algorithmName="SHA-512" hashValue="2xUCqng9+r17GGBveHKqwdfBFzX0d/0scUn/Pk2fiCDQJ1GIg2TY9obWKFvrZrWNLMwCL82Ed/VS0xRDLuM1Sg==" saltValue="wNmrKg0Kw4Rns0Ax03XiDA==" spinCount="100000" sheet="1" objects="1" scenarios="1"/>
  <mergeCells count="160">
    <mergeCell ref="AO3:AZ3"/>
    <mergeCell ref="B4:D4"/>
    <mergeCell ref="E4:Q4"/>
    <mergeCell ref="T4:V4"/>
    <mergeCell ref="W4:AC4"/>
    <mergeCell ref="AH4:AL4"/>
    <mergeCell ref="AM4:AN4"/>
    <mergeCell ref="AO4:AZ4"/>
    <mergeCell ref="B3:D3"/>
    <mergeCell ref="E3:H3"/>
    <mergeCell ref="T3:X3"/>
    <mergeCell ref="AE3:AG4"/>
    <mergeCell ref="AH3:AL3"/>
    <mergeCell ref="AM3:AN3"/>
    <mergeCell ref="B7:D7"/>
    <mergeCell ref="E7:J7"/>
    <mergeCell ref="AE7:AG7"/>
    <mergeCell ref="AH7:AK7"/>
    <mergeCell ref="AL7:AN7"/>
    <mergeCell ref="AO7:AZ7"/>
    <mergeCell ref="AM5:AN5"/>
    <mergeCell ref="AO5:AZ5"/>
    <mergeCell ref="B6:D6"/>
    <mergeCell ref="E6:J6"/>
    <mergeCell ref="T6:V6"/>
    <mergeCell ref="X6:AC6"/>
    <mergeCell ref="AH6:AL6"/>
    <mergeCell ref="AM6:AN6"/>
    <mergeCell ref="AO6:AZ6"/>
    <mergeCell ref="B5:D5"/>
    <mergeCell ref="E5:Q5"/>
    <mergeCell ref="T5:Y5"/>
    <mergeCell ref="Z5:AC5"/>
    <mergeCell ref="AE5:AG6"/>
    <mergeCell ref="AH5:AL5"/>
    <mergeCell ref="B8:D8"/>
    <mergeCell ref="E8:J8"/>
    <mergeCell ref="AE8:AG9"/>
    <mergeCell ref="AH8:AI8"/>
    <mergeCell ref="AJ8:AZ8"/>
    <mergeCell ref="B9:D9"/>
    <mergeCell ref="E9:J9"/>
    <mergeCell ref="AH9:AI9"/>
    <mergeCell ref="AJ9:AZ9"/>
    <mergeCell ref="K8:M8"/>
    <mergeCell ref="N8:S8"/>
    <mergeCell ref="B15:C15"/>
    <mergeCell ref="D15:F15"/>
    <mergeCell ref="I15:P15"/>
    <mergeCell ref="Q15:Y15"/>
    <mergeCell ref="Z15:AD15"/>
    <mergeCell ref="B12:D12"/>
    <mergeCell ref="E12:I12"/>
    <mergeCell ref="T12:V12"/>
    <mergeCell ref="W12:Z12"/>
    <mergeCell ref="B14:C14"/>
    <mergeCell ref="D14:H14"/>
    <mergeCell ref="I14:P14"/>
    <mergeCell ref="Q14:Y14"/>
    <mergeCell ref="Z14:AD14"/>
    <mergeCell ref="AC11:AX12"/>
    <mergeCell ref="AE15:AF15"/>
    <mergeCell ref="AG15:AH15"/>
    <mergeCell ref="AI15:AK15"/>
    <mergeCell ref="AL15:AP15"/>
    <mergeCell ref="AQ15:AU15"/>
    <mergeCell ref="AV15:AZ15"/>
    <mergeCell ref="AE14:AF14"/>
    <mergeCell ref="AG14:AK14"/>
    <mergeCell ref="AL14:AP14"/>
    <mergeCell ref="AQ14:AU14"/>
    <mergeCell ref="AV14:AZ14"/>
    <mergeCell ref="B17:C17"/>
    <mergeCell ref="D17:F17"/>
    <mergeCell ref="I17:P17"/>
    <mergeCell ref="Q17:Y17"/>
    <mergeCell ref="Z17:AD17"/>
    <mergeCell ref="B16:C16"/>
    <mergeCell ref="D16:F16"/>
    <mergeCell ref="I16:P16"/>
    <mergeCell ref="Q16:Y16"/>
    <mergeCell ref="Z16:AD16"/>
    <mergeCell ref="AE17:AF17"/>
    <mergeCell ref="AG17:AH17"/>
    <mergeCell ref="AI17:AK17"/>
    <mergeCell ref="AL17:AP17"/>
    <mergeCell ref="AQ17:AU17"/>
    <mergeCell ref="AV17:AZ17"/>
    <mergeCell ref="AG16:AH16"/>
    <mergeCell ref="AI16:AK16"/>
    <mergeCell ref="AL16:AP16"/>
    <mergeCell ref="AQ16:AU16"/>
    <mergeCell ref="AV16:AZ16"/>
    <mergeCell ref="AE16:AF16"/>
    <mergeCell ref="B19:C19"/>
    <mergeCell ref="D19:F19"/>
    <mergeCell ref="I19:P19"/>
    <mergeCell ref="Q19:Y19"/>
    <mergeCell ref="Z19:AD19"/>
    <mergeCell ref="B18:C18"/>
    <mergeCell ref="D18:F18"/>
    <mergeCell ref="I18:P18"/>
    <mergeCell ref="Q18:Y18"/>
    <mergeCell ref="Z18:AD18"/>
    <mergeCell ref="AE19:AF19"/>
    <mergeCell ref="AG19:AH19"/>
    <mergeCell ref="AI19:AK19"/>
    <mergeCell ref="AL19:AP19"/>
    <mergeCell ref="AQ19:AU19"/>
    <mergeCell ref="AV19:AZ19"/>
    <mergeCell ref="AG18:AH18"/>
    <mergeCell ref="AI18:AK18"/>
    <mergeCell ref="AL18:AP18"/>
    <mergeCell ref="AQ18:AU18"/>
    <mergeCell ref="AV18:AZ18"/>
    <mergeCell ref="AE18:AF18"/>
    <mergeCell ref="B21:C21"/>
    <mergeCell ref="D21:F21"/>
    <mergeCell ref="I21:P21"/>
    <mergeCell ref="Q21:Y21"/>
    <mergeCell ref="Z21:AD21"/>
    <mergeCell ref="B20:C20"/>
    <mergeCell ref="D20:F20"/>
    <mergeCell ref="I20:P20"/>
    <mergeCell ref="Q20:Y20"/>
    <mergeCell ref="Z20:AD20"/>
    <mergeCell ref="AE21:AF21"/>
    <mergeCell ref="AG21:AH21"/>
    <mergeCell ref="AI21:AK21"/>
    <mergeCell ref="AL21:AP21"/>
    <mergeCell ref="AQ21:AU21"/>
    <mergeCell ref="AV21:AZ21"/>
    <mergeCell ref="AG20:AH20"/>
    <mergeCell ref="AI20:AK20"/>
    <mergeCell ref="AL20:AP20"/>
    <mergeCell ref="AQ20:AU20"/>
    <mergeCell ref="AV20:AZ20"/>
    <mergeCell ref="AE20:AF20"/>
    <mergeCell ref="B23:C23"/>
    <mergeCell ref="D23:F23"/>
    <mergeCell ref="I23:P23"/>
    <mergeCell ref="Q23:Y23"/>
    <mergeCell ref="Z23:AD23"/>
    <mergeCell ref="B22:C22"/>
    <mergeCell ref="D22:F22"/>
    <mergeCell ref="I22:P22"/>
    <mergeCell ref="Q22:Y22"/>
    <mergeCell ref="Z22:AD22"/>
    <mergeCell ref="AE23:AF23"/>
    <mergeCell ref="AG23:AH23"/>
    <mergeCell ref="AI23:AK23"/>
    <mergeCell ref="AL23:AP23"/>
    <mergeCell ref="AQ23:AU23"/>
    <mergeCell ref="AV23:AZ23"/>
    <mergeCell ref="AG22:AH22"/>
    <mergeCell ref="AI22:AK22"/>
    <mergeCell ref="AL22:AP22"/>
    <mergeCell ref="AQ22:AU22"/>
    <mergeCell ref="AV22:AZ22"/>
    <mergeCell ref="AE22:AF22"/>
  </mergeCells>
  <phoneticPr fontId="1"/>
  <dataValidations count="6">
    <dataValidation type="list" allowBlank="1" showInputMessage="1" showErrorMessage="1" sqref="Z5:AC5" xr:uid="{1DA8BF60-2DB5-4881-A267-35686932CC1A}">
      <formula1>"登録,未登録"</formula1>
    </dataValidation>
    <dataValidation type="list" allowBlank="1" showInputMessage="1" showErrorMessage="1" sqref="AH7:AK7" xr:uid="{6CC2F9AD-BFB7-4D3A-A287-ABEC873741C6}">
      <formula1>"普通,当座"</formula1>
    </dataValidation>
    <dataValidation type="list" allowBlank="1" showInputMessage="1" showErrorMessage="1" sqref="AI15:AK23" xr:uid="{F437D481-28D4-4E1E-A6CC-9CD8CC3D9967}">
      <formula1>"予算書,注文書"</formula1>
    </dataValidation>
    <dataValidation type="list" allowBlank="1" showInputMessage="1" showErrorMessage="1" sqref="AG15:AH23" xr:uid="{83F8180D-55E1-4736-A444-6B5352458E8D}">
      <formula1>"有,無"</formula1>
    </dataValidation>
    <dataValidation type="list" allowBlank="1" showInputMessage="1" showErrorMessage="1" sqref="AE15:AF23" xr:uid="{3BC081F3-344A-4C4E-879C-310717807B82}">
      <formula1>"抜,込"</formula1>
    </dataValidation>
    <dataValidation type="list" allowBlank="1" showInputMessage="1" showErrorMessage="1" sqref="B15:C23" xr:uid="{8DFD0C1B-026E-45BA-B27D-ED209A8D2B85}">
      <formula1>"対象"</formula1>
    </dataValidation>
  </dataValidations>
  <pageMargins left="0.31496062992125984" right="0.31496062992125984" top="0.55118110236220474" bottom="0.35433070866141736" header="0.31496062992125984" footer="0.31496062992125984"/>
  <pageSetup paperSize="9" orientation="landscape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746B61-0CB0-4CC9-8F0A-27AC53CC5D51}">
  <sheetPr codeName="Sheet3">
    <tabColor rgb="FFFF0000"/>
  </sheetPr>
  <dimension ref="A1:ES186"/>
  <sheetViews>
    <sheetView view="pageBreakPreview" zoomScaleNormal="100" zoomScaleSheetLayoutView="100" workbookViewId="0">
      <selection activeCell="C3" sqref="C3"/>
    </sheetView>
  </sheetViews>
  <sheetFormatPr defaultRowHeight="18" customHeight="1"/>
  <cols>
    <col min="1" max="1" width="2.77734375" style="34" customWidth="1"/>
    <col min="2" max="2" width="3.21875" style="34" customWidth="1"/>
    <col min="3" max="3" width="8" style="34" customWidth="1"/>
    <col min="4" max="4" width="11.109375" style="34" customWidth="1"/>
    <col min="5" max="7" width="4.44140625" style="34" customWidth="1"/>
    <col min="8" max="8" width="3.77734375" style="34" customWidth="1"/>
    <col min="9" max="10" width="2.109375" style="34" customWidth="1"/>
    <col min="11" max="12" width="4.21875" style="34" customWidth="1"/>
    <col min="13" max="14" width="2.109375" style="34" customWidth="1"/>
    <col min="15" max="21" width="4.21875" style="34" customWidth="1"/>
    <col min="22" max="24" width="3.77734375" style="34" customWidth="1"/>
    <col min="25" max="25" width="1.109375" style="34" customWidth="1"/>
    <col min="26" max="26" width="2.77734375" style="34" customWidth="1"/>
    <col min="27" max="27" width="3.21875" style="34" customWidth="1"/>
    <col min="28" max="28" width="8" style="34" customWidth="1"/>
    <col min="29" max="29" width="11.109375" style="34" customWidth="1"/>
    <col min="30" max="32" width="4.44140625" style="34" customWidth="1"/>
    <col min="33" max="33" width="3.77734375" style="34" customWidth="1"/>
    <col min="34" max="35" width="2.109375" style="34" customWidth="1"/>
    <col min="36" max="37" width="4.21875" style="34" customWidth="1"/>
    <col min="38" max="39" width="2.109375" style="34" customWidth="1"/>
    <col min="40" max="46" width="4.21875" style="34" customWidth="1"/>
    <col min="47" max="49" width="3.77734375" style="34" customWidth="1"/>
    <col min="50" max="50" width="1.109375" style="34" customWidth="1"/>
    <col min="51" max="51" width="2.77734375" style="34" customWidth="1"/>
    <col min="52" max="52" width="3.21875" style="34" customWidth="1"/>
    <col min="53" max="53" width="8" style="34" customWidth="1"/>
    <col min="54" max="54" width="11.109375" style="34" customWidth="1"/>
    <col min="55" max="57" width="4.44140625" style="34" customWidth="1"/>
    <col min="58" max="58" width="3.77734375" style="34" customWidth="1"/>
    <col min="59" max="60" width="2.109375" style="34" customWidth="1"/>
    <col min="61" max="62" width="4.21875" style="34" customWidth="1"/>
    <col min="63" max="64" width="2.109375" style="34" customWidth="1"/>
    <col min="65" max="71" width="4.21875" style="34" customWidth="1"/>
    <col min="72" max="74" width="3.77734375" style="34" customWidth="1"/>
    <col min="75" max="75" width="1.109375" style="34" customWidth="1"/>
    <col min="76" max="76" width="2.77734375" style="34" customWidth="1"/>
    <col min="77" max="77" width="3.21875" style="34" customWidth="1"/>
    <col min="78" max="78" width="8" style="34" customWidth="1"/>
    <col min="79" max="79" width="11.109375" style="34" customWidth="1"/>
    <col min="80" max="82" width="4.44140625" style="34" customWidth="1"/>
    <col min="83" max="83" width="3.77734375" style="34" customWidth="1"/>
    <col min="84" max="85" width="2.109375" style="34" customWidth="1"/>
    <col min="86" max="87" width="4.21875" style="34" customWidth="1"/>
    <col min="88" max="89" width="2.109375" style="34" customWidth="1"/>
    <col min="90" max="96" width="4.21875" style="34" customWidth="1"/>
    <col min="97" max="99" width="3.77734375" style="34" customWidth="1"/>
    <col min="100" max="100" width="1.109375" style="34" customWidth="1"/>
    <col min="101" max="101" width="2.77734375" style="34" customWidth="1"/>
    <col min="102" max="102" width="3.21875" style="34" customWidth="1"/>
    <col min="103" max="103" width="8" style="34" customWidth="1"/>
    <col min="104" max="104" width="11.109375" style="34" customWidth="1"/>
    <col min="105" max="107" width="4.44140625" style="34" customWidth="1"/>
    <col min="108" max="108" width="3.77734375" style="34" customWidth="1"/>
    <col min="109" max="110" width="2.109375" style="34" customWidth="1"/>
    <col min="111" max="112" width="4.21875" style="34" customWidth="1"/>
    <col min="113" max="114" width="2.109375" style="34" customWidth="1"/>
    <col min="115" max="121" width="4.21875" style="34" customWidth="1"/>
    <col min="122" max="124" width="3.77734375" style="34" customWidth="1"/>
    <col min="125" max="125" width="1.109375" style="34" customWidth="1"/>
    <col min="126" max="126" width="2.77734375" style="34" customWidth="1"/>
    <col min="127" max="127" width="3.21875" style="34" customWidth="1"/>
    <col min="128" max="128" width="8" style="34" customWidth="1"/>
    <col min="129" max="129" width="11.109375" style="34" customWidth="1"/>
    <col min="130" max="132" width="4.44140625" style="34" customWidth="1"/>
    <col min="133" max="133" width="3.77734375" style="34" customWidth="1"/>
    <col min="134" max="135" width="2.109375" style="34" customWidth="1"/>
    <col min="136" max="137" width="4.21875" style="34" customWidth="1"/>
    <col min="138" max="139" width="2.109375" style="34" customWidth="1"/>
    <col min="140" max="146" width="4.21875" style="34" customWidth="1"/>
    <col min="147" max="149" width="3.77734375" style="34" customWidth="1"/>
    <col min="150" max="150" width="1.109375" style="34" customWidth="1"/>
    <col min="151" max="16384" width="8.88671875" style="34"/>
  </cols>
  <sheetData>
    <row r="1" spans="1:149" ht="19.8" customHeight="1">
      <c r="B1" s="97">
        <f>データシート!F3</f>
        <v>1</v>
      </c>
      <c r="C1" s="35">
        <f>YEAR(データシート!$C$2)</f>
        <v>1900</v>
      </c>
      <c r="D1" s="36" t="s">
        <v>0</v>
      </c>
      <c r="E1" s="435">
        <f>MONTH(データシート!$C$2)</f>
        <v>1</v>
      </c>
      <c r="F1" s="435"/>
      <c r="G1" s="37" t="s">
        <v>99</v>
      </c>
      <c r="J1" s="37"/>
      <c r="K1" s="37"/>
      <c r="L1" s="37"/>
      <c r="M1" s="37"/>
      <c r="N1" s="37"/>
      <c r="O1" s="37"/>
      <c r="P1" s="436" t="s">
        <v>2</v>
      </c>
      <c r="Q1" s="436"/>
      <c r="R1" s="568">
        <f>YEAR(データシート!$C$2)</f>
        <v>1900</v>
      </c>
      <c r="S1" s="568"/>
      <c r="T1" s="38" t="s">
        <v>0</v>
      </c>
      <c r="U1" s="39">
        <f>MONTH(データシート!$C$2)</f>
        <v>1</v>
      </c>
      <c r="V1" s="38" t="s">
        <v>37</v>
      </c>
      <c r="W1" s="39">
        <f>DAY(データシート!$C$2)</f>
        <v>0</v>
      </c>
      <c r="X1" s="38" t="s">
        <v>36</v>
      </c>
      <c r="AB1" s="35">
        <f>YEAR(データシート!$C$2)</f>
        <v>1900</v>
      </c>
      <c r="AC1" s="36" t="s">
        <v>0</v>
      </c>
      <c r="AD1" s="435">
        <f>MONTH(データシート!$C$2)</f>
        <v>1</v>
      </c>
      <c r="AE1" s="435"/>
      <c r="AF1" s="37" t="s">
        <v>99</v>
      </c>
      <c r="AI1" s="37"/>
      <c r="AJ1" s="37"/>
      <c r="AK1" s="37"/>
      <c r="AL1" s="37"/>
      <c r="AM1" s="37"/>
      <c r="AN1" s="37"/>
      <c r="AO1" s="436" t="s">
        <v>2</v>
      </c>
      <c r="AP1" s="436"/>
      <c r="AQ1" s="568">
        <f>YEAR(データシート!$C$2)</f>
        <v>1900</v>
      </c>
      <c r="AR1" s="568"/>
      <c r="AS1" s="38" t="s">
        <v>0</v>
      </c>
      <c r="AT1" s="39">
        <f>MONTH(データシート!$C$2)</f>
        <v>1</v>
      </c>
      <c r="AU1" s="38" t="s">
        <v>37</v>
      </c>
      <c r="AV1" s="39">
        <f>DAY(データシート!$C$2)</f>
        <v>0</v>
      </c>
      <c r="AW1" s="38" t="s">
        <v>36</v>
      </c>
      <c r="BA1" s="35">
        <f>YEAR(データシート!$C$2)</f>
        <v>1900</v>
      </c>
      <c r="BB1" s="36" t="s">
        <v>0</v>
      </c>
      <c r="BC1" s="435">
        <f>MONTH(データシート!$C$2)</f>
        <v>1</v>
      </c>
      <c r="BD1" s="435"/>
      <c r="BE1" s="37" t="s">
        <v>99</v>
      </c>
      <c r="BH1" s="37"/>
      <c r="BI1" s="37"/>
      <c r="BJ1" s="37"/>
      <c r="BK1" s="37"/>
      <c r="BL1" s="37"/>
      <c r="BM1" s="37"/>
      <c r="BN1" s="436" t="s">
        <v>2</v>
      </c>
      <c r="BO1" s="436"/>
      <c r="BP1" s="568">
        <f>YEAR(データシート!$C$2)</f>
        <v>1900</v>
      </c>
      <c r="BQ1" s="568"/>
      <c r="BR1" s="38" t="s">
        <v>0</v>
      </c>
      <c r="BS1" s="39">
        <f>MONTH(データシート!$C$2)</f>
        <v>1</v>
      </c>
      <c r="BT1" s="38" t="s">
        <v>37</v>
      </c>
      <c r="BU1" s="39">
        <f>DAY(データシート!$C$2)</f>
        <v>0</v>
      </c>
      <c r="BV1" s="38" t="s">
        <v>36</v>
      </c>
      <c r="BZ1" s="35">
        <f>YEAR(データシート!$C$2)</f>
        <v>1900</v>
      </c>
      <c r="CA1" s="36" t="s">
        <v>0</v>
      </c>
      <c r="CB1" s="435">
        <f>MONTH(データシート!$C$2)</f>
        <v>1</v>
      </c>
      <c r="CC1" s="435"/>
      <c r="CD1" s="37" t="s">
        <v>99</v>
      </c>
      <c r="CG1" s="37"/>
      <c r="CH1" s="37"/>
      <c r="CI1" s="37"/>
      <c r="CJ1" s="37"/>
      <c r="CK1" s="37"/>
      <c r="CL1" s="37"/>
      <c r="CM1" s="436" t="s">
        <v>2</v>
      </c>
      <c r="CN1" s="436"/>
      <c r="CO1" s="568">
        <f>YEAR(データシート!$C$2)</f>
        <v>1900</v>
      </c>
      <c r="CP1" s="568"/>
      <c r="CQ1" s="38" t="s">
        <v>0</v>
      </c>
      <c r="CR1" s="39">
        <f>MONTH(データシート!$C$2)</f>
        <v>1</v>
      </c>
      <c r="CS1" s="38" t="s">
        <v>37</v>
      </c>
      <c r="CT1" s="39">
        <f>DAY(データシート!$C$2)</f>
        <v>0</v>
      </c>
      <c r="CU1" s="38" t="s">
        <v>36</v>
      </c>
      <c r="CY1" s="35">
        <f>YEAR(データシート!$C$2)</f>
        <v>1900</v>
      </c>
      <c r="CZ1" s="36" t="s">
        <v>0</v>
      </c>
      <c r="DA1" s="435">
        <f>MONTH(データシート!$C$2)</f>
        <v>1</v>
      </c>
      <c r="DB1" s="435"/>
      <c r="DC1" s="37" t="s">
        <v>99</v>
      </c>
      <c r="DF1" s="37"/>
      <c r="DG1" s="37"/>
      <c r="DH1" s="37"/>
      <c r="DI1" s="37"/>
      <c r="DJ1" s="37"/>
      <c r="DK1" s="37"/>
      <c r="DL1" s="436" t="s">
        <v>2</v>
      </c>
      <c r="DM1" s="436"/>
      <c r="DN1" s="568">
        <f>YEAR(データシート!$C$2)</f>
        <v>1900</v>
      </c>
      <c r="DO1" s="568"/>
      <c r="DP1" s="38" t="s">
        <v>0</v>
      </c>
      <c r="DQ1" s="39">
        <f>MONTH(データシート!$C$2)</f>
        <v>1</v>
      </c>
      <c r="DR1" s="38" t="s">
        <v>37</v>
      </c>
      <c r="DS1" s="39">
        <f>DAY(データシート!$C$2)</f>
        <v>0</v>
      </c>
      <c r="DT1" s="38" t="s">
        <v>36</v>
      </c>
      <c r="DX1" s="35">
        <f>YEAR(データシート!$C$2)</f>
        <v>1900</v>
      </c>
      <c r="DY1" s="36" t="s">
        <v>0</v>
      </c>
      <c r="DZ1" s="435">
        <f>MONTH(データシート!$C$2)</f>
        <v>1</v>
      </c>
      <c r="EA1" s="435"/>
      <c r="EB1" s="37" t="s">
        <v>99</v>
      </c>
      <c r="EE1" s="37"/>
      <c r="EF1" s="37"/>
      <c r="EG1" s="37"/>
      <c r="EH1" s="37"/>
      <c r="EI1" s="37"/>
      <c r="EJ1" s="37"/>
      <c r="EK1" s="436" t="s">
        <v>2</v>
      </c>
      <c r="EL1" s="436"/>
      <c r="EM1" s="568">
        <f>YEAR(データシート!$C$2)</f>
        <v>1900</v>
      </c>
      <c r="EN1" s="568"/>
      <c r="EO1" s="38" t="s">
        <v>0</v>
      </c>
      <c r="EP1" s="39">
        <f>MONTH(データシート!$C$2)</f>
        <v>1</v>
      </c>
      <c r="EQ1" s="38" t="s">
        <v>37</v>
      </c>
      <c r="ER1" s="39">
        <f>DAY(データシート!$C$2)</f>
        <v>0</v>
      </c>
      <c r="ES1" s="38" t="s">
        <v>36</v>
      </c>
    </row>
    <row r="2" spans="1:149" ht="7.2" customHeight="1" thickBot="1"/>
    <row r="3" spans="1:149" ht="20.399999999999999" customHeight="1" thickBot="1">
      <c r="G3" s="569" t="s">
        <v>1</v>
      </c>
      <c r="H3" s="570"/>
      <c r="I3" s="322" t="str">
        <f>MID(データシート!$C$10,1,1)</f>
        <v/>
      </c>
      <c r="J3" s="571"/>
      <c r="K3" s="40" t="str">
        <f>MID(データシート!$C$10,2,1)</f>
        <v/>
      </c>
      <c r="L3" s="40" t="str">
        <f>MID(データシート!$C$10,3,1)</f>
        <v/>
      </c>
      <c r="M3" s="571" t="str">
        <f>MID(データシート!$C$10,4,1)</f>
        <v/>
      </c>
      <c r="N3" s="571"/>
      <c r="O3" s="40" t="str">
        <f>MID(データシート!$C$10,5,1)</f>
        <v/>
      </c>
      <c r="P3" s="40" t="str">
        <f>MID(データシート!$C$10,6,1)</f>
        <v/>
      </c>
      <c r="Q3" s="40" t="str">
        <f>MID(データシート!$C$10,7,1)</f>
        <v/>
      </c>
      <c r="R3" s="41" t="str">
        <f>MID(データシート!$C$10,8,1)</f>
        <v/>
      </c>
      <c r="S3" s="42"/>
      <c r="T3" s="42"/>
      <c r="W3" s="42"/>
      <c r="AF3" s="569" t="s">
        <v>1</v>
      </c>
      <c r="AG3" s="570"/>
      <c r="AH3" s="322" t="str">
        <f>MID(データシート!$C$10,1,1)</f>
        <v/>
      </c>
      <c r="AI3" s="571"/>
      <c r="AJ3" s="40" t="str">
        <f>MID(データシート!$C$10,2,1)</f>
        <v/>
      </c>
      <c r="AK3" s="40" t="str">
        <f>MID(データシート!$C$10,3,1)</f>
        <v/>
      </c>
      <c r="AL3" s="571" t="str">
        <f>MID(データシート!$C$10,4,1)</f>
        <v/>
      </c>
      <c r="AM3" s="571"/>
      <c r="AN3" s="40" t="str">
        <f>MID(データシート!$C$10,5,1)</f>
        <v/>
      </c>
      <c r="AO3" s="40" t="str">
        <f>MID(データシート!$C$10,6,1)</f>
        <v/>
      </c>
      <c r="AP3" s="40" t="str">
        <f>MID(データシート!$C$10,7,1)</f>
        <v/>
      </c>
      <c r="AQ3" s="41" t="str">
        <f>MID(データシート!$C$10,8,1)</f>
        <v/>
      </c>
      <c r="AR3" s="42"/>
      <c r="AS3" s="42"/>
      <c r="AV3" s="42"/>
      <c r="BE3" s="569" t="s">
        <v>1</v>
      </c>
      <c r="BF3" s="570"/>
      <c r="BG3" s="322" t="str">
        <f>MID(データシート!$C$10,1,1)</f>
        <v/>
      </c>
      <c r="BH3" s="571"/>
      <c r="BI3" s="40" t="str">
        <f>MID(データシート!$C$10,2,1)</f>
        <v/>
      </c>
      <c r="BJ3" s="40" t="str">
        <f>MID(データシート!$C$10,3,1)</f>
        <v/>
      </c>
      <c r="BK3" s="571" t="str">
        <f>MID(データシート!$C$10,4,1)</f>
        <v/>
      </c>
      <c r="BL3" s="571"/>
      <c r="BM3" s="40" t="str">
        <f>MID(データシート!$C$10,5,1)</f>
        <v/>
      </c>
      <c r="BN3" s="40" t="str">
        <f>MID(データシート!$C$10,6,1)</f>
        <v/>
      </c>
      <c r="BO3" s="40" t="str">
        <f>MID(データシート!$C$10,7,1)</f>
        <v/>
      </c>
      <c r="BP3" s="41" t="str">
        <f>MID(データシート!$C$10,8,1)</f>
        <v/>
      </c>
      <c r="BQ3" s="42"/>
      <c r="BR3" s="42"/>
      <c r="BU3" s="42"/>
      <c r="CD3" s="569" t="s">
        <v>1</v>
      </c>
      <c r="CE3" s="570"/>
      <c r="CF3" s="322" t="str">
        <f>MID(データシート!$C$10,1,1)</f>
        <v/>
      </c>
      <c r="CG3" s="571"/>
      <c r="CH3" s="40" t="str">
        <f>MID(データシート!$C$10,2,1)</f>
        <v/>
      </c>
      <c r="CI3" s="40" t="str">
        <f>MID(データシート!$C$10,3,1)</f>
        <v/>
      </c>
      <c r="CJ3" s="571" t="str">
        <f>MID(データシート!$C$10,4,1)</f>
        <v/>
      </c>
      <c r="CK3" s="571"/>
      <c r="CL3" s="40" t="str">
        <f>MID(データシート!$C$10,5,1)</f>
        <v/>
      </c>
      <c r="CM3" s="40" t="str">
        <f>MID(データシート!$C$10,6,1)</f>
        <v/>
      </c>
      <c r="CN3" s="40" t="str">
        <f>MID(データシート!$C$10,7,1)</f>
        <v/>
      </c>
      <c r="CO3" s="41" t="str">
        <f>MID(データシート!$C$10,8,1)</f>
        <v/>
      </c>
      <c r="CP3" s="42"/>
      <c r="CQ3" s="42"/>
      <c r="CT3" s="42"/>
      <c r="DC3" s="569" t="s">
        <v>1</v>
      </c>
      <c r="DD3" s="570"/>
      <c r="DE3" s="322" t="str">
        <f>MID(データシート!$C$10,1,1)</f>
        <v/>
      </c>
      <c r="DF3" s="571"/>
      <c r="DG3" s="40" t="str">
        <f>MID(データシート!$C$10,2,1)</f>
        <v/>
      </c>
      <c r="DH3" s="40" t="str">
        <f>MID(データシート!$C$10,3,1)</f>
        <v/>
      </c>
      <c r="DI3" s="571" t="str">
        <f>MID(データシート!$C$10,4,1)</f>
        <v/>
      </c>
      <c r="DJ3" s="571"/>
      <c r="DK3" s="40" t="str">
        <f>MID(データシート!$C$10,5,1)</f>
        <v/>
      </c>
      <c r="DL3" s="40" t="str">
        <f>MID(データシート!$C$10,6,1)</f>
        <v/>
      </c>
      <c r="DM3" s="40" t="str">
        <f>MID(データシート!$C$10,7,1)</f>
        <v/>
      </c>
      <c r="DN3" s="41" t="str">
        <f>MID(データシート!$C$10,8,1)</f>
        <v/>
      </c>
      <c r="DO3" s="42"/>
      <c r="DP3" s="42"/>
      <c r="DS3" s="42"/>
      <c r="EB3" s="569" t="s">
        <v>1</v>
      </c>
      <c r="EC3" s="570"/>
      <c r="ED3" s="322" t="str">
        <f>MID(データシート!$C$10,1,1)</f>
        <v/>
      </c>
      <c r="EE3" s="571"/>
      <c r="EF3" s="40" t="str">
        <f>MID(データシート!$C$10,2,1)</f>
        <v/>
      </c>
      <c r="EG3" s="40" t="str">
        <f>MID(データシート!$C$10,3,1)</f>
        <v/>
      </c>
      <c r="EH3" s="571" t="str">
        <f>MID(データシート!$C$10,4,1)</f>
        <v/>
      </c>
      <c r="EI3" s="571"/>
      <c r="EJ3" s="40" t="str">
        <f>MID(データシート!$C$10,5,1)</f>
        <v/>
      </c>
      <c r="EK3" s="40" t="str">
        <f>MID(データシート!$C$10,6,1)</f>
        <v/>
      </c>
      <c r="EL3" s="40" t="str">
        <f>MID(データシート!$C$10,7,1)</f>
        <v/>
      </c>
      <c r="EM3" s="41" t="str">
        <f>MID(データシート!$C$10,8,1)</f>
        <v/>
      </c>
      <c r="EN3" s="42"/>
      <c r="EO3" s="42"/>
      <c r="ER3" s="42"/>
    </row>
    <row r="4" spans="1:149" ht="20.399999999999999" customHeight="1" thickBot="1">
      <c r="G4" s="569" t="s">
        <v>39</v>
      </c>
      <c r="H4" s="570"/>
      <c r="I4" s="322" t="str">
        <f>IF(入力用シート!$Z$5="未登録","",MID(データシート!$C$11,1,1))</f>
        <v>T</v>
      </c>
      <c r="J4" s="571"/>
      <c r="K4" s="40" t="str">
        <f>IF(入力用シート!$Z$5="未登録","未",MID(データシート!$C$11,2,1))</f>
        <v/>
      </c>
      <c r="L4" s="40" t="str">
        <f>IF(入力用シート!$Z$5="未登録","登",MID(データシート!$C$11,3,1))</f>
        <v/>
      </c>
      <c r="M4" s="571" t="str">
        <f>IF(入力用シート!$Z$5="未登録","録",MID(データシート!$C$11,4,1))</f>
        <v/>
      </c>
      <c r="N4" s="571"/>
      <c r="O4" s="40" t="str">
        <f>IF(入力用シート!$Z$5="未登録","",MID(データシート!$C$11,5,1))</f>
        <v/>
      </c>
      <c r="P4" s="40" t="str">
        <f>IF(入力用シート!$Z$5="未登録","",MID(データシート!$C$11,6,1))</f>
        <v/>
      </c>
      <c r="Q4" s="40" t="str">
        <f>IF(入力用シート!$Z$5="未登録","",MID(データシート!$C$11,7,1))</f>
        <v/>
      </c>
      <c r="R4" s="40" t="str">
        <f>IF(入力用シート!$Z$5="未登録","",MID(データシート!$C$11,8,1))</f>
        <v/>
      </c>
      <c r="S4" s="40" t="str">
        <f>IF(入力用シート!$Z$5="未登録","",MID(データシート!$C$11,9,1))</f>
        <v/>
      </c>
      <c r="T4" s="40" t="str">
        <f>IF(入力用シート!$Z$5="未登録","",MID(データシート!$C$11,10,1))</f>
        <v/>
      </c>
      <c r="U4" s="40" t="str">
        <f>IF(入力用シート!$Z$5="未登録","",MID(データシート!$C$11,11,1))</f>
        <v/>
      </c>
      <c r="V4" s="40" t="str">
        <f>IF(入力用シート!$Z$5="未登録","",MID(データシート!$C$11,12,1))</f>
        <v/>
      </c>
      <c r="W4" s="40" t="str">
        <f>IF(入力用シート!$Z$5="未登録","",MID(データシート!$C$11,13,1))</f>
        <v/>
      </c>
      <c r="X4" s="41" t="str">
        <f>IF(入力用シート!$Z$5="未登録","",MID(データシート!$C$11,14,1))</f>
        <v/>
      </c>
      <c r="AF4" s="569" t="s">
        <v>39</v>
      </c>
      <c r="AG4" s="570"/>
      <c r="AH4" s="322" t="str">
        <f>IF(入力用シート!$Z$5="未登録","",MID(データシート!$C$11,1,1))</f>
        <v>T</v>
      </c>
      <c r="AI4" s="571"/>
      <c r="AJ4" s="40" t="str">
        <f>IF(入力用シート!$Z$5="未登録","未",MID(データシート!$C$11,2,1))</f>
        <v/>
      </c>
      <c r="AK4" s="40" t="str">
        <f>IF(入力用シート!$Z$5="未登録","登",MID(データシート!$C$11,3,1))</f>
        <v/>
      </c>
      <c r="AL4" s="571" t="str">
        <f>IF(入力用シート!$Z$5="未登録","録",MID(データシート!$C$11,4,1))</f>
        <v/>
      </c>
      <c r="AM4" s="571"/>
      <c r="AN4" s="40" t="str">
        <f>IF(入力用シート!$Z$5="未登録","",MID(データシート!$C$11,5,1))</f>
        <v/>
      </c>
      <c r="AO4" s="40" t="str">
        <f>IF(入力用シート!$Z$5="未登録","",MID(データシート!$C$11,6,1))</f>
        <v/>
      </c>
      <c r="AP4" s="40" t="str">
        <f>IF(入力用シート!$Z$5="未登録","",MID(データシート!$C$11,7,1))</f>
        <v/>
      </c>
      <c r="AQ4" s="40" t="str">
        <f>IF(入力用シート!$Z$5="未登録","",MID(データシート!$C$11,8,1))</f>
        <v/>
      </c>
      <c r="AR4" s="40" t="str">
        <f>IF(入力用シート!$Z$5="未登録","",MID(データシート!$C$11,9,1))</f>
        <v/>
      </c>
      <c r="AS4" s="40" t="str">
        <f>IF(入力用シート!$Z$5="未登録","",MID(データシート!$C$11,10,1))</f>
        <v/>
      </c>
      <c r="AT4" s="40" t="str">
        <f>IF(入力用シート!$Z$5="未登録","",MID(データシート!$C$11,11,1))</f>
        <v/>
      </c>
      <c r="AU4" s="40" t="str">
        <f>IF(入力用シート!$Z$5="未登録","",MID(データシート!$C$11,12,1))</f>
        <v/>
      </c>
      <c r="AV4" s="40" t="str">
        <f>IF(入力用シート!$Z$5="未登録","",MID(データシート!$C$11,13,1))</f>
        <v/>
      </c>
      <c r="AW4" s="41" t="str">
        <f>IF(入力用シート!$Z$5="未登録","",MID(データシート!$C$11,14,1))</f>
        <v/>
      </c>
      <c r="BE4" s="569" t="s">
        <v>39</v>
      </c>
      <c r="BF4" s="570"/>
      <c r="BG4" s="322" t="str">
        <f>IF(入力用シート!$Z$5="未登録","",MID(データシート!$C$11,1,1))</f>
        <v>T</v>
      </c>
      <c r="BH4" s="571"/>
      <c r="BI4" s="40" t="str">
        <f>IF(入力用シート!$Z$5="未登録","未",MID(データシート!$C$11,2,1))</f>
        <v/>
      </c>
      <c r="BJ4" s="40" t="str">
        <f>IF(入力用シート!$Z$5="未登録","登",MID(データシート!$C$11,3,1))</f>
        <v/>
      </c>
      <c r="BK4" s="571" t="str">
        <f>IF(入力用シート!$Z$5="未登録","録",MID(データシート!$C$11,4,1))</f>
        <v/>
      </c>
      <c r="BL4" s="571"/>
      <c r="BM4" s="40" t="str">
        <f>IF(入力用シート!$Z$5="未登録","",MID(データシート!$C$11,5,1))</f>
        <v/>
      </c>
      <c r="BN4" s="40" t="str">
        <f>IF(入力用シート!$Z$5="未登録","",MID(データシート!$C$11,6,1))</f>
        <v/>
      </c>
      <c r="BO4" s="40" t="str">
        <f>IF(入力用シート!$Z$5="未登録","",MID(データシート!$C$11,7,1))</f>
        <v/>
      </c>
      <c r="BP4" s="40" t="str">
        <f>IF(入力用シート!$Z$5="未登録","",MID(データシート!$C$11,8,1))</f>
        <v/>
      </c>
      <c r="BQ4" s="40" t="str">
        <f>IF(入力用シート!$Z$5="未登録","",MID(データシート!$C$11,9,1))</f>
        <v/>
      </c>
      <c r="BR4" s="40" t="str">
        <f>IF(入力用シート!$Z$5="未登録","",MID(データシート!$C$11,10,1))</f>
        <v/>
      </c>
      <c r="BS4" s="40" t="str">
        <f>IF(入力用シート!$Z$5="未登録","",MID(データシート!$C$11,11,1))</f>
        <v/>
      </c>
      <c r="BT4" s="40" t="str">
        <f>IF(入力用シート!$Z$5="未登録","",MID(データシート!$C$11,12,1))</f>
        <v/>
      </c>
      <c r="BU4" s="40" t="str">
        <f>IF(入力用シート!$Z$5="未登録","",MID(データシート!$C$11,13,1))</f>
        <v/>
      </c>
      <c r="BV4" s="41" t="str">
        <f>IF(入力用シート!$Z$5="未登録","",MID(データシート!$C$11,14,1))</f>
        <v/>
      </c>
      <c r="CD4" s="569" t="s">
        <v>39</v>
      </c>
      <c r="CE4" s="570"/>
      <c r="CF4" s="322" t="str">
        <f>IF(入力用シート!$Z$5="未登録","",MID(データシート!$C$11,1,1))</f>
        <v>T</v>
      </c>
      <c r="CG4" s="571"/>
      <c r="CH4" s="40" t="str">
        <f>IF(入力用シート!$Z$5="未登録","未",MID(データシート!$C$11,2,1))</f>
        <v/>
      </c>
      <c r="CI4" s="40" t="str">
        <f>IF(入力用シート!$Z$5="未登録","登",MID(データシート!$C$11,3,1))</f>
        <v/>
      </c>
      <c r="CJ4" s="571" t="str">
        <f>IF(入力用シート!$Z$5="未登録","録",MID(データシート!$C$11,4,1))</f>
        <v/>
      </c>
      <c r="CK4" s="571"/>
      <c r="CL4" s="40" t="str">
        <f>IF(入力用シート!$Z$5="未登録","",MID(データシート!$C$11,5,1))</f>
        <v/>
      </c>
      <c r="CM4" s="40" t="str">
        <f>IF(入力用シート!$Z$5="未登録","",MID(データシート!$C$11,6,1))</f>
        <v/>
      </c>
      <c r="CN4" s="40" t="str">
        <f>IF(入力用シート!$Z$5="未登録","",MID(データシート!$C$11,7,1))</f>
        <v/>
      </c>
      <c r="CO4" s="40" t="str">
        <f>IF(入力用シート!$Z$5="未登録","",MID(データシート!$C$11,8,1))</f>
        <v/>
      </c>
      <c r="CP4" s="40" t="str">
        <f>IF(入力用シート!$Z$5="未登録","",MID(データシート!$C$11,9,1))</f>
        <v/>
      </c>
      <c r="CQ4" s="40" t="str">
        <f>IF(入力用シート!$Z$5="未登録","",MID(データシート!$C$11,10,1))</f>
        <v/>
      </c>
      <c r="CR4" s="40" t="str">
        <f>IF(入力用シート!$Z$5="未登録","",MID(データシート!$C$11,11,1))</f>
        <v/>
      </c>
      <c r="CS4" s="40" t="str">
        <f>IF(入力用シート!$Z$5="未登録","",MID(データシート!$C$11,12,1))</f>
        <v/>
      </c>
      <c r="CT4" s="40" t="str">
        <f>IF(入力用シート!$Z$5="未登録","",MID(データシート!$C$11,13,1))</f>
        <v/>
      </c>
      <c r="CU4" s="41" t="str">
        <f>IF(入力用シート!$Z$5="未登録","",MID(データシート!$C$11,14,1))</f>
        <v/>
      </c>
      <c r="DC4" s="569" t="s">
        <v>39</v>
      </c>
      <c r="DD4" s="570"/>
      <c r="DE4" s="322" t="str">
        <f>IF(入力用シート!$Z$5="未登録","",MID(データシート!$C$11,1,1))</f>
        <v>T</v>
      </c>
      <c r="DF4" s="571"/>
      <c r="DG4" s="40" t="str">
        <f>IF(入力用シート!$Z$5="未登録","未",MID(データシート!$C$11,2,1))</f>
        <v/>
      </c>
      <c r="DH4" s="40" t="str">
        <f>IF(入力用シート!$Z$5="未登録","登",MID(データシート!$C$11,3,1))</f>
        <v/>
      </c>
      <c r="DI4" s="571" t="str">
        <f>IF(入力用シート!$Z$5="未登録","録",MID(データシート!$C$11,4,1))</f>
        <v/>
      </c>
      <c r="DJ4" s="571"/>
      <c r="DK4" s="40" t="str">
        <f>IF(入力用シート!$Z$5="未登録","",MID(データシート!$C$11,5,1))</f>
        <v/>
      </c>
      <c r="DL4" s="40" t="str">
        <f>IF(入力用シート!$Z$5="未登録","",MID(データシート!$C$11,6,1))</f>
        <v/>
      </c>
      <c r="DM4" s="40" t="str">
        <f>IF(入力用シート!$Z$5="未登録","",MID(データシート!$C$11,7,1))</f>
        <v/>
      </c>
      <c r="DN4" s="40" t="str">
        <f>IF(入力用シート!$Z$5="未登録","",MID(データシート!$C$11,8,1))</f>
        <v/>
      </c>
      <c r="DO4" s="40" t="str">
        <f>IF(入力用シート!$Z$5="未登録","",MID(データシート!$C$11,9,1))</f>
        <v/>
      </c>
      <c r="DP4" s="40" t="str">
        <f>IF(入力用シート!$Z$5="未登録","",MID(データシート!$C$11,10,1))</f>
        <v/>
      </c>
      <c r="DQ4" s="40" t="str">
        <f>IF(入力用シート!$Z$5="未登録","",MID(データシート!$C$11,11,1))</f>
        <v/>
      </c>
      <c r="DR4" s="40" t="str">
        <f>IF(入力用シート!$Z$5="未登録","",MID(データシート!$C$11,12,1))</f>
        <v/>
      </c>
      <c r="DS4" s="40" t="str">
        <f>IF(入力用シート!$Z$5="未登録","",MID(データシート!$C$11,13,1))</f>
        <v/>
      </c>
      <c r="DT4" s="41" t="str">
        <f>IF(入力用シート!$Z$5="未登録","",MID(データシート!$C$11,14,1))</f>
        <v/>
      </c>
      <c r="EB4" s="569" t="s">
        <v>39</v>
      </c>
      <c r="EC4" s="570"/>
      <c r="ED4" s="322" t="str">
        <f>IF(入力用シート!$Z$5="未登録","",MID(データシート!$C$11,1,1))</f>
        <v>T</v>
      </c>
      <c r="EE4" s="571"/>
      <c r="EF4" s="40" t="str">
        <f>IF(入力用シート!$Z$5="未登録","未",MID(データシート!$C$11,2,1))</f>
        <v/>
      </c>
      <c r="EG4" s="40" t="str">
        <f>IF(入力用シート!$Z$5="未登録","登",MID(データシート!$C$11,3,1))</f>
        <v/>
      </c>
      <c r="EH4" s="571" t="str">
        <f>IF(入力用シート!$Z$5="未登録","録",MID(データシート!$C$11,4,1))</f>
        <v/>
      </c>
      <c r="EI4" s="571"/>
      <c r="EJ4" s="40" t="str">
        <f>IF(入力用シート!$Z$5="未登録","",MID(データシート!$C$11,5,1))</f>
        <v/>
      </c>
      <c r="EK4" s="40" t="str">
        <f>IF(入力用シート!$Z$5="未登録","",MID(データシート!$C$11,6,1))</f>
        <v/>
      </c>
      <c r="EL4" s="40" t="str">
        <f>IF(入力用シート!$Z$5="未登録","",MID(データシート!$C$11,7,1))</f>
        <v/>
      </c>
      <c r="EM4" s="40" t="str">
        <f>IF(入力用シート!$Z$5="未登録","",MID(データシート!$C$11,8,1))</f>
        <v/>
      </c>
      <c r="EN4" s="40" t="str">
        <f>IF(入力用シート!$Z$5="未登録","",MID(データシート!$C$11,9,1))</f>
        <v/>
      </c>
      <c r="EO4" s="40" t="str">
        <f>IF(入力用シート!$Z$5="未登録","",MID(データシート!$C$11,10,1))</f>
        <v/>
      </c>
      <c r="EP4" s="40" t="str">
        <f>IF(入力用シート!$Z$5="未登録","",MID(データシート!$C$11,11,1))</f>
        <v/>
      </c>
      <c r="EQ4" s="40" t="str">
        <f>IF(入力用シート!$Z$5="未登録","",MID(データシート!$C$11,12,1))</f>
        <v/>
      </c>
      <c r="ER4" s="40" t="str">
        <f>IF(入力用シート!$Z$5="未登録","",MID(データシート!$C$11,13,1))</f>
        <v/>
      </c>
      <c r="ES4" s="41" t="str">
        <f>IF(入力用シート!$Z$5="未登録","",MID(データシート!$C$11,14,1))</f>
        <v/>
      </c>
    </row>
    <row r="5" spans="1:149" ht="7.2" customHeight="1"/>
    <row r="6" spans="1:149" ht="20.399999999999999" customHeight="1">
      <c r="B6" s="566" t="s">
        <v>35</v>
      </c>
      <c r="C6" s="567"/>
      <c r="D6" s="567"/>
      <c r="E6" s="567"/>
      <c r="F6" s="567"/>
      <c r="G6" s="567"/>
      <c r="I6" s="433" t="s">
        <v>3</v>
      </c>
      <c r="J6" s="433"/>
      <c r="K6" s="433"/>
      <c r="L6" s="434" t="str">
        <f>データシート!$C$3</f>
        <v/>
      </c>
      <c r="M6" s="434"/>
      <c r="N6" s="434"/>
      <c r="O6" s="434"/>
      <c r="P6" s="434"/>
      <c r="Q6" s="43"/>
      <c r="R6" s="43"/>
      <c r="AA6" s="566" t="s">
        <v>35</v>
      </c>
      <c r="AB6" s="567"/>
      <c r="AC6" s="567"/>
      <c r="AD6" s="567"/>
      <c r="AE6" s="567"/>
      <c r="AF6" s="567"/>
      <c r="AH6" s="433" t="s">
        <v>3</v>
      </c>
      <c r="AI6" s="433"/>
      <c r="AJ6" s="433"/>
      <c r="AK6" s="434" t="str">
        <f>データシート!$C$3</f>
        <v/>
      </c>
      <c r="AL6" s="434"/>
      <c r="AM6" s="434"/>
      <c r="AN6" s="434"/>
      <c r="AO6" s="434"/>
      <c r="AP6" s="43"/>
      <c r="AQ6" s="43"/>
      <c r="AZ6" s="566" t="s">
        <v>35</v>
      </c>
      <c r="BA6" s="567"/>
      <c r="BB6" s="567"/>
      <c r="BC6" s="567"/>
      <c r="BD6" s="567"/>
      <c r="BE6" s="567"/>
      <c r="BG6" s="433" t="s">
        <v>3</v>
      </c>
      <c r="BH6" s="433"/>
      <c r="BI6" s="433"/>
      <c r="BJ6" s="434" t="str">
        <f>データシート!$C$3</f>
        <v/>
      </c>
      <c r="BK6" s="434"/>
      <c r="BL6" s="434"/>
      <c r="BM6" s="434"/>
      <c r="BN6" s="434"/>
      <c r="BO6" s="43"/>
      <c r="BP6" s="43"/>
      <c r="BY6" s="566" t="s">
        <v>35</v>
      </c>
      <c r="BZ6" s="567"/>
      <c r="CA6" s="567"/>
      <c r="CB6" s="567"/>
      <c r="CC6" s="567"/>
      <c r="CD6" s="567"/>
      <c r="CF6" s="433" t="s">
        <v>3</v>
      </c>
      <c r="CG6" s="433"/>
      <c r="CH6" s="433"/>
      <c r="CI6" s="434" t="str">
        <f>データシート!$C$3</f>
        <v/>
      </c>
      <c r="CJ6" s="434"/>
      <c r="CK6" s="434"/>
      <c r="CL6" s="434"/>
      <c r="CM6" s="434"/>
      <c r="CN6" s="43"/>
      <c r="CO6" s="43"/>
      <c r="CX6" s="566" t="s">
        <v>35</v>
      </c>
      <c r="CY6" s="567"/>
      <c r="CZ6" s="567"/>
      <c r="DA6" s="567"/>
      <c r="DB6" s="567"/>
      <c r="DC6" s="567"/>
      <c r="DE6" s="433" t="s">
        <v>3</v>
      </c>
      <c r="DF6" s="433"/>
      <c r="DG6" s="433"/>
      <c r="DH6" s="434" t="str">
        <f>データシート!$C$3</f>
        <v/>
      </c>
      <c r="DI6" s="434"/>
      <c r="DJ6" s="434"/>
      <c r="DK6" s="434"/>
      <c r="DL6" s="434"/>
      <c r="DM6" s="43"/>
      <c r="DN6" s="43"/>
      <c r="DW6" s="566" t="s">
        <v>35</v>
      </c>
      <c r="DX6" s="567"/>
      <c r="DY6" s="567"/>
      <c r="DZ6" s="567"/>
      <c r="EA6" s="567"/>
      <c r="EB6" s="567"/>
      <c r="ED6" s="433" t="s">
        <v>3</v>
      </c>
      <c r="EE6" s="433"/>
      <c r="EF6" s="433"/>
      <c r="EG6" s="434" t="str">
        <f>データシート!$C$3</f>
        <v/>
      </c>
      <c r="EH6" s="434"/>
      <c r="EI6" s="434"/>
      <c r="EJ6" s="434"/>
      <c r="EK6" s="434"/>
      <c r="EL6" s="43"/>
      <c r="EM6" s="43"/>
    </row>
    <row r="7" spans="1:149" ht="20.399999999999999" customHeight="1">
      <c r="B7" s="567"/>
      <c r="C7" s="567"/>
      <c r="D7" s="567"/>
      <c r="E7" s="567"/>
      <c r="F7" s="567"/>
      <c r="G7" s="567"/>
      <c r="I7" s="433" t="s">
        <v>4</v>
      </c>
      <c r="J7" s="433"/>
      <c r="K7" s="433"/>
      <c r="L7" s="434" t="str">
        <f>データシート!$C$4</f>
        <v/>
      </c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AA7" s="567"/>
      <c r="AB7" s="567"/>
      <c r="AC7" s="567"/>
      <c r="AD7" s="567"/>
      <c r="AE7" s="567"/>
      <c r="AF7" s="567"/>
      <c r="AH7" s="433" t="s">
        <v>4</v>
      </c>
      <c r="AI7" s="433"/>
      <c r="AJ7" s="433"/>
      <c r="AK7" s="434" t="str">
        <f>データシート!$C$4</f>
        <v/>
      </c>
      <c r="AL7" s="434"/>
      <c r="AM7" s="434"/>
      <c r="AN7" s="434"/>
      <c r="AO7" s="434"/>
      <c r="AP7" s="434"/>
      <c r="AQ7" s="434"/>
      <c r="AR7" s="434"/>
      <c r="AS7" s="434"/>
      <c r="AT7" s="434"/>
      <c r="AU7" s="434"/>
      <c r="AV7" s="434"/>
      <c r="AW7" s="434"/>
      <c r="AZ7" s="567"/>
      <c r="BA7" s="567"/>
      <c r="BB7" s="567"/>
      <c r="BC7" s="567"/>
      <c r="BD7" s="567"/>
      <c r="BE7" s="567"/>
      <c r="BG7" s="433" t="s">
        <v>4</v>
      </c>
      <c r="BH7" s="433"/>
      <c r="BI7" s="433"/>
      <c r="BJ7" s="434" t="str">
        <f>データシート!$C$4</f>
        <v/>
      </c>
      <c r="BK7" s="434"/>
      <c r="BL7" s="434"/>
      <c r="BM7" s="434"/>
      <c r="BN7" s="434"/>
      <c r="BO7" s="434"/>
      <c r="BP7" s="434"/>
      <c r="BQ7" s="434"/>
      <c r="BR7" s="434"/>
      <c r="BS7" s="434"/>
      <c r="BT7" s="434"/>
      <c r="BU7" s="434"/>
      <c r="BV7" s="434"/>
      <c r="BY7" s="567"/>
      <c r="BZ7" s="567"/>
      <c r="CA7" s="567"/>
      <c r="CB7" s="567"/>
      <c r="CC7" s="567"/>
      <c r="CD7" s="567"/>
      <c r="CF7" s="433" t="s">
        <v>4</v>
      </c>
      <c r="CG7" s="433"/>
      <c r="CH7" s="433"/>
      <c r="CI7" s="434" t="str">
        <f>データシート!$C$4</f>
        <v/>
      </c>
      <c r="CJ7" s="434"/>
      <c r="CK7" s="434"/>
      <c r="CL7" s="434"/>
      <c r="CM7" s="434"/>
      <c r="CN7" s="434"/>
      <c r="CO7" s="434"/>
      <c r="CP7" s="434"/>
      <c r="CQ7" s="434"/>
      <c r="CR7" s="434"/>
      <c r="CS7" s="434"/>
      <c r="CT7" s="434"/>
      <c r="CU7" s="434"/>
      <c r="CX7" s="567"/>
      <c r="CY7" s="567"/>
      <c r="CZ7" s="567"/>
      <c r="DA7" s="567"/>
      <c r="DB7" s="567"/>
      <c r="DC7" s="567"/>
      <c r="DE7" s="433" t="s">
        <v>4</v>
      </c>
      <c r="DF7" s="433"/>
      <c r="DG7" s="433"/>
      <c r="DH7" s="434" t="str">
        <f>データシート!$C$4</f>
        <v/>
      </c>
      <c r="DI7" s="434"/>
      <c r="DJ7" s="434"/>
      <c r="DK7" s="434"/>
      <c r="DL7" s="434"/>
      <c r="DM7" s="434"/>
      <c r="DN7" s="434"/>
      <c r="DO7" s="434"/>
      <c r="DP7" s="434"/>
      <c r="DQ7" s="434"/>
      <c r="DR7" s="434"/>
      <c r="DS7" s="434"/>
      <c r="DT7" s="434"/>
      <c r="DW7" s="567"/>
      <c r="DX7" s="567"/>
      <c r="DY7" s="567"/>
      <c r="DZ7" s="567"/>
      <c r="EA7" s="567"/>
      <c r="EB7" s="567"/>
      <c r="ED7" s="433" t="s">
        <v>4</v>
      </c>
      <c r="EE7" s="433"/>
      <c r="EF7" s="433"/>
      <c r="EG7" s="434" t="str">
        <f>データシート!$C$4</f>
        <v/>
      </c>
      <c r="EH7" s="434"/>
      <c r="EI7" s="434"/>
      <c r="EJ7" s="434"/>
      <c r="EK7" s="434"/>
      <c r="EL7" s="434"/>
      <c r="EM7" s="434"/>
      <c r="EN7" s="434"/>
      <c r="EO7" s="434"/>
      <c r="EP7" s="434"/>
      <c r="EQ7" s="434"/>
      <c r="ER7" s="434"/>
      <c r="ES7" s="434"/>
    </row>
    <row r="8" spans="1:149" ht="20.399999999999999" customHeight="1">
      <c r="I8" s="433" t="s">
        <v>5</v>
      </c>
      <c r="J8" s="433"/>
      <c r="K8" s="433"/>
      <c r="L8" s="434" t="str">
        <f>データシート!$C$5</f>
        <v/>
      </c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AH8" s="433" t="s">
        <v>5</v>
      </c>
      <c r="AI8" s="433"/>
      <c r="AJ8" s="433"/>
      <c r="AK8" s="434" t="str">
        <f>データシート!$C$5</f>
        <v/>
      </c>
      <c r="AL8" s="434"/>
      <c r="AM8" s="434"/>
      <c r="AN8" s="434"/>
      <c r="AO8" s="434"/>
      <c r="AP8" s="434"/>
      <c r="AQ8" s="434"/>
      <c r="AR8" s="434"/>
      <c r="AS8" s="434"/>
      <c r="AT8" s="434"/>
      <c r="AU8" s="434"/>
      <c r="AV8" s="434"/>
      <c r="AW8" s="434"/>
      <c r="BG8" s="433" t="s">
        <v>5</v>
      </c>
      <c r="BH8" s="433"/>
      <c r="BI8" s="433"/>
      <c r="BJ8" s="434" t="str">
        <f>データシート!$C$5</f>
        <v/>
      </c>
      <c r="BK8" s="434"/>
      <c r="BL8" s="434"/>
      <c r="BM8" s="434"/>
      <c r="BN8" s="434"/>
      <c r="BO8" s="434"/>
      <c r="BP8" s="434"/>
      <c r="BQ8" s="434"/>
      <c r="BR8" s="434"/>
      <c r="BS8" s="434"/>
      <c r="BT8" s="434"/>
      <c r="BU8" s="434"/>
      <c r="BV8" s="434"/>
      <c r="CF8" s="433" t="s">
        <v>5</v>
      </c>
      <c r="CG8" s="433"/>
      <c r="CH8" s="433"/>
      <c r="CI8" s="434" t="str">
        <f>データシート!$C$5</f>
        <v/>
      </c>
      <c r="CJ8" s="434"/>
      <c r="CK8" s="434"/>
      <c r="CL8" s="434"/>
      <c r="CM8" s="434"/>
      <c r="CN8" s="434"/>
      <c r="CO8" s="434"/>
      <c r="CP8" s="434"/>
      <c r="CQ8" s="434"/>
      <c r="CR8" s="434"/>
      <c r="CS8" s="434"/>
      <c r="CT8" s="434"/>
      <c r="CU8" s="434"/>
      <c r="DE8" s="433" t="s">
        <v>5</v>
      </c>
      <c r="DF8" s="433"/>
      <c r="DG8" s="433"/>
      <c r="DH8" s="434" t="str">
        <f>データシート!$C$5</f>
        <v/>
      </c>
      <c r="DI8" s="434"/>
      <c r="DJ8" s="434"/>
      <c r="DK8" s="434"/>
      <c r="DL8" s="434"/>
      <c r="DM8" s="434"/>
      <c r="DN8" s="434"/>
      <c r="DO8" s="434"/>
      <c r="DP8" s="434"/>
      <c r="DQ8" s="434"/>
      <c r="DR8" s="434"/>
      <c r="DS8" s="434"/>
      <c r="DT8" s="434"/>
      <c r="ED8" s="433" t="s">
        <v>5</v>
      </c>
      <c r="EE8" s="433"/>
      <c r="EF8" s="433"/>
      <c r="EG8" s="434" t="str">
        <f>データシート!$C$5</f>
        <v/>
      </c>
      <c r="EH8" s="434"/>
      <c r="EI8" s="434"/>
      <c r="EJ8" s="434"/>
      <c r="EK8" s="434"/>
      <c r="EL8" s="434"/>
      <c r="EM8" s="434"/>
      <c r="EN8" s="434"/>
      <c r="EO8" s="434"/>
      <c r="EP8" s="434"/>
      <c r="EQ8" s="434"/>
      <c r="ER8" s="434"/>
      <c r="ES8" s="434"/>
    </row>
    <row r="9" spans="1:149" ht="20.399999999999999" customHeight="1">
      <c r="I9" s="433" t="s">
        <v>6</v>
      </c>
      <c r="J9" s="433"/>
      <c r="K9" s="433"/>
      <c r="L9" s="434" t="str">
        <f>データシート!$C$6&amp;"  "&amp;データシート!$C$7</f>
        <v xml:space="preserve">  </v>
      </c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34" t="s">
        <v>9</v>
      </c>
      <c r="AH9" s="433" t="s">
        <v>6</v>
      </c>
      <c r="AI9" s="433"/>
      <c r="AJ9" s="433"/>
      <c r="AK9" s="434" t="str">
        <f>データシート!$C$6&amp;"  "&amp;データシート!$C$7</f>
        <v xml:space="preserve">  </v>
      </c>
      <c r="AL9" s="434"/>
      <c r="AM9" s="434"/>
      <c r="AN9" s="434"/>
      <c r="AO9" s="434"/>
      <c r="AP9" s="434"/>
      <c r="AQ9" s="434"/>
      <c r="AR9" s="434"/>
      <c r="AS9" s="434"/>
      <c r="AT9" s="434"/>
      <c r="AU9" s="434"/>
      <c r="AV9" s="34" t="s">
        <v>9</v>
      </c>
      <c r="BG9" s="433" t="s">
        <v>6</v>
      </c>
      <c r="BH9" s="433"/>
      <c r="BI9" s="433"/>
      <c r="BJ9" s="434" t="str">
        <f>データシート!$C$6&amp;"  "&amp;データシート!$C$7</f>
        <v xml:space="preserve">  </v>
      </c>
      <c r="BK9" s="434"/>
      <c r="BL9" s="434"/>
      <c r="BM9" s="434"/>
      <c r="BN9" s="434"/>
      <c r="BO9" s="434"/>
      <c r="BP9" s="434"/>
      <c r="BQ9" s="434"/>
      <c r="BR9" s="434"/>
      <c r="BS9" s="434"/>
      <c r="BT9" s="434"/>
      <c r="BU9" s="34" t="s">
        <v>9</v>
      </c>
      <c r="CF9" s="433" t="s">
        <v>6</v>
      </c>
      <c r="CG9" s="433"/>
      <c r="CH9" s="433"/>
      <c r="CI9" s="434" t="str">
        <f>データシート!$C$6&amp;"  "&amp;データシート!$C$7</f>
        <v xml:space="preserve">  </v>
      </c>
      <c r="CJ9" s="434"/>
      <c r="CK9" s="434"/>
      <c r="CL9" s="434"/>
      <c r="CM9" s="434"/>
      <c r="CN9" s="434"/>
      <c r="CO9" s="434"/>
      <c r="CP9" s="434"/>
      <c r="CQ9" s="434"/>
      <c r="CR9" s="434"/>
      <c r="CS9" s="434"/>
      <c r="CT9" s="34" t="s">
        <v>9</v>
      </c>
      <c r="DE9" s="433" t="s">
        <v>6</v>
      </c>
      <c r="DF9" s="433"/>
      <c r="DG9" s="433"/>
      <c r="DH9" s="434" t="str">
        <f>データシート!$C$6&amp;"  "&amp;データシート!$C$7</f>
        <v xml:space="preserve">  </v>
      </c>
      <c r="DI9" s="434"/>
      <c r="DJ9" s="434"/>
      <c r="DK9" s="434"/>
      <c r="DL9" s="434"/>
      <c r="DM9" s="434"/>
      <c r="DN9" s="434"/>
      <c r="DO9" s="434"/>
      <c r="DP9" s="434"/>
      <c r="DQ9" s="434"/>
      <c r="DR9" s="434"/>
      <c r="DS9" s="34" t="s">
        <v>9</v>
      </c>
      <c r="ED9" s="433" t="s">
        <v>6</v>
      </c>
      <c r="EE9" s="433"/>
      <c r="EF9" s="433"/>
      <c r="EG9" s="434" t="str">
        <f>データシート!$C$6&amp;"  "&amp;データシート!$C$7</f>
        <v xml:space="preserve">  </v>
      </c>
      <c r="EH9" s="434"/>
      <c r="EI9" s="434"/>
      <c r="EJ9" s="434"/>
      <c r="EK9" s="434"/>
      <c r="EL9" s="434"/>
      <c r="EM9" s="434"/>
      <c r="EN9" s="434"/>
      <c r="EO9" s="434"/>
      <c r="EP9" s="434"/>
      <c r="EQ9" s="434"/>
      <c r="ER9" s="34" t="s">
        <v>9</v>
      </c>
    </row>
    <row r="10" spans="1:149" ht="20.399999999999999" customHeight="1">
      <c r="D10" s="99" t="str">
        <f>IF(入力用シート!$N$8="","","携帯電話")</f>
        <v/>
      </c>
      <c r="E10" s="264" t="str">
        <f>IF(入力用シート!$N$8="","",入力用シート!$N$8)</f>
        <v/>
      </c>
      <c r="F10" s="264"/>
      <c r="G10" s="264"/>
      <c r="H10" s="264"/>
      <c r="I10" s="433" t="s">
        <v>7</v>
      </c>
      <c r="J10" s="433"/>
      <c r="K10" s="433"/>
      <c r="L10" s="434" t="str">
        <f>データシート!$C$8</f>
        <v/>
      </c>
      <c r="M10" s="434"/>
      <c r="N10" s="434"/>
      <c r="O10" s="434"/>
      <c r="P10" s="434"/>
      <c r="Q10" s="44"/>
      <c r="R10" s="388" t="s">
        <v>8</v>
      </c>
      <c r="S10" s="388"/>
      <c r="T10" s="434" t="str">
        <f>データシート!$C$9</f>
        <v/>
      </c>
      <c r="U10" s="434"/>
      <c r="V10" s="434"/>
      <c r="W10" s="434"/>
      <c r="X10" s="434"/>
      <c r="AC10" s="99" t="str">
        <f>IF(入力用シート!$N$8="","","携帯電話")</f>
        <v/>
      </c>
      <c r="AD10" s="264" t="str">
        <f>IF(入力用シート!$N$8="","",入力用シート!$N$8)</f>
        <v/>
      </c>
      <c r="AE10" s="264"/>
      <c r="AF10" s="264"/>
      <c r="AG10" s="264"/>
      <c r="AH10" s="433" t="s">
        <v>7</v>
      </c>
      <c r="AI10" s="433"/>
      <c r="AJ10" s="433"/>
      <c r="AK10" s="434" t="str">
        <f>データシート!$C$8</f>
        <v/>
      </c>
      <c r="AL10" s="434"/>
      <c r="AM10" s="434"/>
      <c r="AN10" s="434"/>
      <c r="AO10" s="434"/>
      <c r="AP10" s="44"/>
      <c r="AQ10" s="388" t="s">
        <v>8</v>
      </c>
      <c r="AR10" s="388"/>
      <c r="AS10" s="434" t="str">
        <f>データシート!$C$9</f>
        <v/>
      </c>
      <c r="AT10" s="434"/>
      <c r="AU10" s="434"/>
      <c r="AV10" s="434"/>
      <c r="AW10" s="434"/>
      <c r="BB10" s="99" t="str">
        <f>IF(入力用シート!$N$8="","","携帯電話")</f>
        <v/>
      </c>
      <c r="BC10" s="264" t="str">
        <f>IF(入力用シート!$N$8="","",入力用シート!$N$8)</f>
        <v/>
      </c>
      <c r="BD10" s="264"/>
      <c r="BE10" s="264"/>
      <c r="BF10" s="264"/>
      <c r="BG10" s="433" t="s">
        <v>7</v>
      </c>
      <c r="BH10" s="433"/>
      <c r="BI10" s="433"/>
      <c r="BJ10" s="434" t="str">
        <f>データシート!$C$8</f>
        <v/>
      </c>
      <c r="BK10" s="434"/>
      <c r="BL10" s="434"/>
      <c r="BM10" s="434"/>
      <c r="BN10" s="434"/>
      <c r="BO10" s="44"/>
      <c r="BP10" s="388" t="s">
        <v>8</v>
      </c>
      <c r="BQ10" s="388"/>
      <c r="BR10" s="434" t="str">
        <f>データシート!$C$9</f>
        <v/>
      </c>
      <c r="BS10" s="434"/>
      <c r="BT10" s="434"/>
      <c r="BU10" s="434"/>
      <c r="BV10" s="434"/>
      <c r="CA10" s="99" t="str">
        <f>IF(入力用シート!$N$8="","","携帯電話")</f>
        <v/>
      </c>
      <c r="CB10" s="264" t="str">
        <f>IF(入力用シート!$N$8="","",入力用シート!$N$8)</f>
        <v/>
      </c>
      <c r="CC10" s="264"/>
      <c r="CD10" s="264"/>
      <c r="CE10" s="264"/>
      <c r="CF10" s="433" t="s">
        <v>7</v>
      </c>
      <c r="CG10" s="433"/>
      <c r="CH10" s="433"/>
      <c r="CI10" s="434" t="str">
        <f>データシート!$C$8</f>
        <v/>
      </c>
      <c r="CJ10" s="434"/>
      <c r="CK10" s="434"/>
      <c r="CL10" s="434"/>
      <c r="CM10" s="434"/>
      <c r="CN10" s="44"/>
      <c r="CO10" s="388" t="s">
        <v>8</v>
      </c>
      <c r="CP10" s="388"/>
      <c r="CQ10" s="434" t="str">
        <f>データシート!$C$9</f>
        <v/>
      </c>
      <c r="CR10" s="434"/>
      <c r="CS10" s="434"/>
      <c r="CT10" s="434"/>
      <c r="CU10" s="434"/>
      <c r="CZ10" s="99" t="str">
        <f>IF(入力用シート!$N$8="","","携帯電話")</f>
        <v/>
      </c>
      <c r="DA10" s="264" t="str">
        <f>IF(入力用シート!$N$8="","",入力用シート!$N$8)</f>
        <v/>
      </c>
      <c r="DB10" s="264"/>
      <c r="DC10" s="264"/>
      <c r="DD10" s="264"/>
      <c r="DE10" s="433" t="s">
        <v>7</v>
      </c>
      <c r="DF10" s="433"/>
      <c r="DG10" s="433"/>
      <c r="DH10" s="434" t="str">
        <f>データシート!$C$8</f>
        <v/>
      </c>
      <c r="DI10" s="434"/>
      <c r="DJ10" s="434"/>
      <c r="DK10" s="434"/>
      <c r="DL10" s="434"/>
      <c r="DM10" s="44"/>
      <c r="DN10" s="388" t="s">
        <v>8</v>
      </c>
      <c r="DO10" s="388"/>
      <c r="DP10" s="434" t="str">
        <f>データシート!$C$9</f>
        <v/>
      </c>
      <c r="DQ10" s="434"/>
      <c r="DR10" s="434"/>
      <c r="DS10" s="434"/>
      <c r="DT10" s="434"/>
      <c r="DY10" s="99" t="str">
        <f>IF(入力用シート!$N$8="","","携帯電話")</f>
        <v/>
      </c>
      <c r="DZ10" s="264" t="str">
        <f>IF(入力用シート!$N$8="","",入力用シート!$N$8)</f>
        <v/>
      </c>
      <c r="EA10" s="264"/>
      <c r="EB10" s="264"/>
      <c r="EC10" s="264"/>
      <c r="ED10" s="433" t="s">
        <v>7</v>
      </c>
      <c r="EE10" s="433"/>
      <c r="EF10" s="433"/>
      <c r="EG10" s="434" t="str">
        <f>データシート!$C$8</f>
        <v/>
      </c>
      <c r="EH10" s="434"/>
      <c r="EI10" s="434"/>
      <c r="EJ10" s="434"/>
      <c r="EK10" s="434"/>
      <c r="EL10" s="44"/>
      <c r="EM10" s="388" t="s">
        <v>8</v>
      </c>
      <c r="EN10" s="388"/>
      <c r="EO10" s="434" t="str">
        <f>データシート!$C$9</f>
        <v/>
      </c>
      <c r="EP10" s="434"/>
      <c r="EQ10" s="434"/>
      <c r="ER10" s="434"/>
      <c r="ES10" s="434"/>
    </row>
    <row r="11" spans="1:149" ht="4.8" customHeight="1" thickBot="1"/>
    <row r="12" spans="1:149" ht="10.199999999999999" customHeight="1">
      <c r="A12" s="546" t="s">
        <v>10</v>
      </c>
      <c r="B12" s="547" t="s">
        <v>29</v>
      </c>
      <c r="C12" s="548"/>
      <c r="D12" s="551" t="s">
        <v>30</v>
      </c>
      <c r="E12" s="551"/>
      <c r="F12" s="551"/>
      <c r="G12" s="548"/>
      <c r="H12" s="553" t="s">
        <v>11</v>
      </c>
      <c r="I12" s="554"/>
      <c r="J12" s="554"/>
      <c r="K12" s="554"/>
      <c r="L12" s="547" t="s">
        <v>178</v>
      </c>
      <c r="M12" s="555"/>
      <c r="N12" s="555"/>
      <c r="O12" s="556"/>
      <c r="P12" s="547" t="s">
        <v>14</v>
      </c>
      <c r="Q12" s="555"/>
      <c r="R12" s="556"/>
      <c r="S12" s="547" t="s">
        <v>15</v>
      </c>
      <c r="T12" s="555"/>
      <c r="U12" s="557"/>
      <c r="V12" s="559" t="s">
        <v>16</v>
      </c>
      <c r="W12" s="555"/>
      <c r="X12" s="557"/>
      <c r="Z12" s="546" t="s">
        <v>10</v>
      </c>
      <c r="AA12" s="547" t="s">
        <v>29</v>
      </c>
      <c r="AB12" s="548"/>
      <c r="AC12" s="551" t="s">
        <v>30</v>
      </c>
      <c r="AD12" s="551"/>
      <c r="AE12" s="551"/>
      <c r="AF12" s="548"/>
      <c r="AG12" s="553" t="s">
        <v>11</v>
      </c>
      <c r="AH12" s="554"/>
      <c r="AI12" s="554"/>
      <c r="AJ12" s="554"/>
      <c r="AK12" s="547" t="s">
        <v>178</v>
      </c>
      <c r="AL12" s="555"/>
      <c r="AM12" s="555"/>
      <c r="AN12" s="556"/>
      <c r="AO12" s="547" t="s">
        <v>14</v>
      </c>
      <c r="AP12" s="555"/>
      <c r="AQ12" s="556"/>
      <c r="AR12" s="547" t="s">
        <v>15</v>
      </c>
      <c r="AS12" s="555"/>
      <c r="AT12" s="557"/>
      <c r="AU12" s="559" t="s">
        <v>16</v>
      </c>
      <c r="AV12" s="555"/>
      <c r="AW12" s="557"/>
      <c r="AY12" s="546" t="s">
        <v>10</v>
      </c>
      <c r="AZ12" s="547" t="s">
        <v>29</v>
      </c>
      <c r="BA12" s="548"/>
      <c r="BB12" s="551" t="s">
        <v>30</v>
      </c>
      <c r="BC12" s="551"/>
      <c r="BD12" s="551"/>
      <c r="BE12" s="548"/>
      <c r="BF12" s="553" t="s">
        <v>11</v>
      </c>
      <c r="BG12" s="554"/>
      <c r="BH12" s="554"/>
      <c r="BI12" s="554"/>
      <c r="BJ12" s="547" t="s">
        <v>178</v>
      </c>
      <c r="BK12" s="555"/>
      <c r="BL12" s="555"/>
      <c r="BM12" s="556"/>
      <c r="BN12" s="547" t="s">
        <v>14</v>
      </c>
      <c r="BO12" s="555"/>
      <c r="BP12" s="556"/>
      <c r="BQ12" s="547" t="s">
        <v>15</v>
      </c>
      <c r="BR12" s="555"/>
      <c r="BS12" s="557"/>
      <c r="BT12" s="559" t="s">
        <v>16</v>
      </c>
      <c r="BU12" s="555"/>
      <c r="BV12" s="557"/>
      <c r="BX12" s="546" t="s">
        <v>10</v>
      </c>
      <c r="BY12" s="547" t="s">
        <v>29</v>
      </c>
      <c r="BZ12" s="548"/>
      <c r="CA12" s="551" t="s">
        <v>30</v>
      </c>
      <c r="CB12" s="551"/>
      <c r="CC12" s="551"/>
      <c r="CD12" s="548"/>
      <c r="CE12" s="553" t="s">
        <v>11</v>
      </c>
      <c r="CF12" s="554"/>
      <c r="CG12" s="554"/>
      <c r="CH12" s="554"/>
      <c r="CI12" s="547" t="s">
        <v>178</v>
      </c>
      <c r="CJ12" s="555"/>
      <c r="CK12" s="555"/>
      <c r="CL12" s="556"/>
      <c r="CM12" s="547" t="s">
        <v>14</v>
      </c>
      <c r="CN12" s="555"/>
      <c r="CO12" s="556"/>
      <c r="CP12" s="547" t="s">
        <v>15</v>
      </c>
      <c r="CQ12" s="555"/>
      <c r="CR12" s="557"/>
      <c r="CS12" s="559" t="s">
        <v>16</v>
      </c>
      <c r="CT12" s="555"/>
      <c r="CU12" s="557"/>
      <c r="CW12" s="546" t="s">
        <v>10</v>
      </c>
      <c r="CX12" s="547" t="s">
        <v>29</v>
      </c>
      <c r="CY12" s="548"/>
      <c r="CZ12" s="551" t="s">
        <v>30</v>
      </c>
      <c r="DA12" s="551"/>
      <c r="DB12" s="551"/>
      <c r="DC12" s="548"/>
      <c r="DD12" s="553" t="s">
        <v>11</v>
      </c>
      <c r="DE12" s="554"/>
      <c r="DF12" s="554"/>
      <c r="DG12" s="554"/>
      <c r="DH12" s="547" t="s">
        <v>178</v>
      </c>
      <c r="DI12" s="555"/>
      <c r="DJ12" s="555"/>
      <c r="DK12" s="556"/>
      <c r="DL12" s="547" t="s">
        <v>14</v>
      </c>
      <c r="DM12" s="555"/>
      <c r="DN12" s="556"/>
      <c r="DO12" s="547" t="s">
        <v>15</v>
      </c>
      <c r="DP12" s="555"/>
      <c r="DQ12" s="557"/>
      <c r="DR12" s="559" t="s">
        <v>16</v>
      </c>
      <c r="DS12" s="555"/>
      <c r="DT12" s="557"/>
      <c r="DV12" s="546" t="s">
        <v>10</v>
      </c>
      <c r="DW12" s="547" t="s">
        <v>29</v>
      </c>
      <c r="DX12" s="548"/>
      <c r="DY12" s="551" t="s">
        <v>30</v>
      </c>
      <c r="DZ12" s="551"/>
      <c r="EA12" s="551"/>
      <c r="EB12" s="548"/>
      <c r="EC12" s="553" t="s">
        <v>11</v>
      </c>
      <c r="ED12" s="554"/>
      <c r="EE12" s="554"/>
      <c r="EF12" s="554"/>
      <c r="EG12" s="547" t="s">
        <v>178</v>
      </c>
      <c r="EH12" s="555"/>
      <c r="EI12" s="555"/>
      <c r="EJ12" s="556"/>
      <c r="EK12" s="547" t="s">
        <v>14</v>
      </c>
      <c r="EL12" s="555"/>
      <c r="EM12" s="556"/>
      <c r="EN12" s="547" t="s">
        <v>15</v>
      </c>
      <c r="EO12" s="555"/>
      <c r="EP12" s="557"/>
      <c r="EQ12" s="559" t="s">
        <v>16</v>
      </c>
      <c r="ER12" s="555"/>
      <c r="ES12" s="557"/>
    </row>
    <row r="13" spans="1:149" ht="10.199999999999999" customHeight="1">
      <c r="A13" s="457"/>
      <c r="B13" s="549"/>
      <c r="C13" s="550"/>
      <c r="D13" s="552"/>
      <c r="E13" s="552"/>
      <c r="F13" s="552"/>
      <c r="G13" s="552"/>
      <c r="H13" s="563" t="s">
        <v>12</v>
      </c>
      <c r="I13" s="564"/>
      <c r="J13" s="563" t="s">
        <v>13</v>
      </c>
      <c r="K13" s="565"/>
      <c r="L13" s="549"/>
      <c r="M13" s="552"/>
      <c r="N13" s="552"/>
      <c r="O13" s="550"/>
      <c r="P13" s="549"/>
      <c r="Q13" s="552"/>
      <c r="R13" s="550"/>
      <c r="S13" s="549"/>
      <c r="T13" s="552"/>
      <c r="U13" s="558"/>
      <c r="V13" s="560"/>
      <c r="W13" s="561"/>
      <c r="X13" s="562"/>
      <c r="Z13" s="457"/>
      <c r="AA13" s="549"/>
      <c r="AB13" s="550"/>
      <c r="AC13" s="552"/>
      <c r="AD13" s="552"/>
      <c r="AE13" s="552"/>
      <c r="AF13" s="552"/>
      <c r="AG13" s="563" t="s">
        <v>12</v>
      </c>
      <c r="AH13" s="564"/>
      <c r="AI13" s="563" t="s">
        <v>13</v>
      </c>
      <c r="AJ13" s="565"/>
      <c r="AK13" s="549"/>
      <c r="AL13" s="552"/>
      <c r="AM13" s="552"/>
      <c r="AN13" s="550"/>
      <c r="AO13" s="549"/>
      <c r="AP13" s="552"/>
      <c r="AQ13" s="550"/>
      <c r="AR13" s="549"/>
      <c r="AS13" s="552"/>
      <c r="AT13" s="558"/>
      <c r="AU13" s="560"/>
      <c r="AV13" s="561"/>
      <c r="AW13" s="562"/>
      <c r="AY13" s="457"/>
      <c r="AZ13" s="549"/>
      <c r="BA13" s="550"/>
      <c r="BB13" s="552"/>
      <c r="BC13" s="552"/>
      <c r="BD13" s="552"/>
      <c r="BE13" s="552"/>
      <c r="BF13" s="563" t="s">
        <v>12</v>
      </c>
      <c r="BG13" s="564"/>
      <c r="BH13" s="563" t="s">
        <v>13</v>
      </c>
      <c r="BI13" s="565"/>
      <c r="BJ13" s="549"/>
      <c r="BK13" s="552"/>
      <c r="BL13" s="552"/>
      <c r="BM13" s="550"/>
      <c r="BN13" s="549"/>
      <c r="BO13" s="552"/>
      <c r="BP13" s="550"/>
      <c r="BQ13" s="549"/>
      <c r="BR13" s="552"/>
      <c r="BS13" s="558"/>
      <c r="BT13" s="560"/>
      <c r="BU13" s="561"/>
      <c r="BV13" s="562"/>
      <c r="BX13" s="457"/>
      <c r="BY13" s="549"/>
      <c r="BZ13" s="550"/>
      <c r="CA13" s="552"/>
      <c r="CB13" s="552"/>
      <c r="CC13" s="552"/>
      <c r="CD13" s="552"/>
      <c r="CE13" s="563" t="s">
        <v>12</v>
      </c>
      <c r="CF13" s="564"/>
      <c r="CG13" s="563" t="s">
        <v>13</v>
      </c>
      <c r="CH13" s="565"/>
      <c r="CI13" s="549"/>
      <c r="CJ13" s="552"/>
      <c r="CK13" s="552"/>
      <c r="CL13" s="550"/>
      <c r="CM13" s="549"/>
      <c r="CN13" s="552"/>
      <c r="CO13" s="550"/>
      <c r="CP13" s="549"/>
      <c r="CQ13" s="552"/>
      <c r="CR13" s="558"/>
      <c r="CS13" s="560"/>
      <c r="CT13" s="561"/>
      <c r="CU13" s="562"/>
      <c r="CW13" s="457"/>
      <c r="CX13" s="549"/>
      <c r="CY13" s="550"/>
      <c r="CZ13" s="552"/>
      <c r="DA13" s="552"/>
      <c r="DB13" s="552"/>
      <c r="DC13" s="552"/>
      <c r="DD13" s="563" t="s">
        <v>12</v>
      </c>
      <c r="DE13" s="564"/>
      <c r="DF13" s="563" t="s">
        <v>13</v>
      </c>
      <c r="DG13" s="565"/>
      <c r="DH13" s="549"/>
      <c r="DI13" s="552"/>
      <c r="DJ13" s="552"/>
      <c r="DK13" s="550"/>
      <c r="DL13" s="549"/>
      <c r="DM13" s="552"/>
      <c r="DN13" s="550"/>
      <c r="DO13" s="549"/>
      <c r="DP13" s="552"/>
      <c r="DQ13" s="558"/>
      <c r="DR13" s="560"/>
      <c r="DS13" s="561"/>
      <c r="DT13" s="562"/>
      <c r="DV13" s="457"/>
      <c r="DW13" s="549"/>
      <c r="DX13" s="550"/>
      <c r="DY13" s="552"/>
      <c r="DZ13" s="552"/>
      <c r="EA13" s="552"/>
      <c r="EB13" s="552"/>
      <c r="EC13" s="563" t="s">
        <v>12</v>
      </c>
      <c r="ED13" s="564"/>
      <c r="EE13" s="563" t="s">
        <v>13</v>
      </c>
      <c r="EF13" s="565"/>
      <c r="EG13" s="549"/>
      <c r="EH13" s="552"/>
      <c r="EI13" s="552"/>
      <c r="EJ13" s="550"/>
      <c r="EK13" s="549"/>
      <c r="EL13" s="552"/>
      <c r="EM13" s="550"/>
      <c r="EN13" s="549"/>
      <c r="EO13" s="552"/>
      <c r="EP13" s="558"/>
      <c r="EQ13" s="560"/>
      <c r="ER13" s="561"/>
      <c r="ES13" s="562"/>
    </row>
    <row r="14" spans="1:149" ht="8.4" customHeight="1">
      <c r="A14" s="511">
        <v>1</v>
      </c>
      <c r="B14" s="514" t="str">
        <f>VLOOKUP(A14,データシート!$B:$N,4,FALSE)</f>
        <v/>
      </c>
      <c r="C14" s="515"/>
      <c r="D14" s="520" t="str">
        <f>VLOOKUP(A14,データシート!$B:$G,5,FALSE)</f>
        <v/>
      </c>
      <c r="E14" s="520"/>
      <c r="F14" s="520"/>
      <c r="G14" s="521"/>
      <c r="H14" s="524" t="str">
        <f>VLOOKUP(A14,データシート!$B:$V,15,FALSE)</f>
        <v/>
      </c>
      <c r="I14" s="525"/>
      <c r="J14" s="525"/>
      <c r="K14" s="526"/>
      <c r="L14" s="530" t="str">
        <f>VLOOKUP(A14,データシート!$B:$V,16,FALSE)</f>
        <v/>
      </c>
      <c r="M14" s="531"/>
      <c r="N14" s="531"/>
      <c r="O14" s="532"/>
      <c r="P14" s="530" t="str">
        <f>VLOOKUP(A14,データシート!$B:$V,17,FALSE)</f>
        <v/>
      </c>
      <c r="Q14" s="531"/>
      <c r="R14" s="532"/>
      <c r="S14" s="530" t="str">
        <f>VLOOKUP(A14,データシート!$B:$V,18,FALSE)</f>
        <v/>
      </c>
      <c r="T14" s="531"/>
      <c r="U14" s="539"/>
      <c r="V14" s="542"/>
      <c r="W14" s="544"/>
      <c r="X14" s="489"/>
      <c r="Z14" s="511">
        <v>10</v>
      </c>
      <c r="AA14" s="514" t="str">
        <f>VLOOKUP(Z14,データシート!$B:$N,4,FALSE)</f>
        <v/>
      </c>
      <c r="AB14" s="515"/>
      <c r="AC14" s="520" t="str">
        <f>VLOOKUP(Z14,データシート!$B:$G,5,FALSE)</f>
        <v/>
      </c>
      <c r="AD14" s="520"/>
      <c r="AE14" s="520"/>
      <c r="AF14" s="521"/>
      <c r="AG14" s="524" t="str">
        <f>VLOOKUP(Z14,データシート!$B:$V,15,FALSE)</f>
        <v/>
      </c>
      <c r="AH14" s="525"/>
      <c r="AI14" s="525"/>
      <c r="AJ14" s="526"/>
      <c r="AK14" s="530" t="str">
        <f>VLOOKUP(Z14,データシート!$B:$V,16,FALSE)</f>
        <v/>
      </c>
      <c r="AL14" s="531"/>
      <c r="AM14" s="531"/>
      <c r="AN14" s="532"/>
      <c r="AO14" s="530" t="str">
        <f>VLOOKUP(Z14,データシート!$B:$V,17,FALSE)</f>
        <v/>
      </c>
      <c r="AP14" s="531"/>
      <c r="AQ14" s="532"/>
      <c r="AR14" s="530" t="str">
        <f>VLOOKUP(Z14,データシート!$B:$V,18,FALSE)</f>
        <v/>
      </c>
      <c r="AS14" s="531"/>
      <c r="AT14" s="539"/>
      <c r="AU14" s="542"/>
      <c r="AV14" s="544"/>
      <c r="AW14" s="489"/>
      <c r="AY14" s="511">
        <v>19</v>
      </c>
      <c r="AZ14" s="514" t="str">
        <f>VLOOKUP(AY14,データシート!$B:$N,4,FALSE)</f>
        <v/>
      </c>
      <c r="BA14" s="515"/>
      <c r="BB14" s="520" t="str">
        <f>VLOOKUP(AY14,データシート!$B:$G,5,FALSE)</f>
        <v/>
      </c>
      <c r="BC14" s="520"/>
      <c r="BD14" s="520"/>
      <c r="BE14" s="521"/>
      <c r="BF14" s="524" t="str">
        <f>VLOOKUP(AY14,データシート!$B:$V,15,FALSE)</f>
        <v/>
      </c>
      <c r="BG14" s="525"/>
      <c r="BH14" s="525"/>
      <c r="BI14" s="526"/>
      <c r="BJ14" s="530" t="str">
        <f>VLOOKUP(AY14,データシート!$B:$V,16,FALSE)</f>
        <v/>
      </c>
      <c r="BK14" s="531"/>
      <c r="BL14" s="531"/>
      <c r="BM14" s="532"/>
      <c r="BN14" s="530" t="str">
        <f>VLOOKUP(AY14,データシート!$B:$V,17,FALSE)</f>
        <v/>
      </c>
      <c r="BO14" s="531"/>
      <c r="BP14" s="532"/>
      <c r="BQ14" s="530" t="str">
        <f>VLOOKUP(AY14,データシート!$B:$V,18,FALSE)</f>
        <v/>
      </c>
      <c r="BR14" s="531"/>
      <c r="BS14" s="539"/>
      <c r="BT14" s="542"/>
      <c r="BU14" s="544"/>
      <c r="BV14" s="489"/>
      <c r="BX14" s="511">
        <v>28</v>
      </c>
      <c r="BY14" s="514" t="str">
        <f>VLOOKUP(BX14,データシート!$B:$N,4,FALSE)</f>
        <v/>
      </c>
      <c r="BZ14" s="515"/>
      <c r="CA14" s="520" t="str">
        <f>VLOOKUP(BX14,データシート!$B:$G,5,FALSE)</f>
        <v/>
      </c>
      <c r="CB14" s="520"/>
      <c r="CC14" s="520"/>
      <c r="CD14" s="521"/>
      <c r="CE14" s="524" t="str">
        <f>VLOOKUP(BX14,データシート!$B:$V,15,FALSE)</f>
        <v/>
      </c>
      <c r="CF14" s="525"/>
      <c r="CG14" s="525"/>
      <c r="CH14" s="526"/>
      <c r="CI14" s="530" t="str">
        <f>VLOOKUP(BX14,データシート!$B:$V,16,FALSE)</f>
        <v/>
      </c>
      <c r="CJ14" s="531"/>
      <c r="CK14" s="531"/>
      <c r="CL14" s="532"/>
      <c r="CM14" s="530" t="str">
        <f>VLOOKUP(BX14,データシート!$B:$V,17,FALSE)</f>
        <v/>
      </c>
      <c r="CN14" s="531"/>
      <c r="CO14" s="532"/>
      <c r="CP14" s="530" t="str">
        <f>VLOOKUP(BX14,データシート!$B:$V,18,FALSE)</f>
        <v/>
      </c>
      <c r="CQ14" s="531"/>
      <c r="CR14" s="539"/>
      <c r="CS14" s="542"/>
      <c r="CT14" s="544"/>
      <c r="CU14" s="489"/>
      <c r="CW14" s="511">
        <v>37</v>
      </c>
      <c r="CX14" s="514" t="str">
        <f>VLOOKUP(CW14,データシート!$B:$N,4,FALSE)</f>
        <v/>
      </c>
      <c r="CY14" s="515"/>
      <c r="CZ14" s="520" t="str">
        <f>VLOOKUP(CW14,データシート!$B:$G,5,FALSE)</f>
        <v/>
      </c>
      <c r="DA14" s="520"/>
      <c r="DB14" s="520"/>
      <c r="DC14" s="521"/>
      <c r="DD14" s="524" t="str">
        <f>VLOOKUP(CW14,データシート!$B:$V,15,FALSE)</f>
        <v/>
      </c>
      <c r="DE14" s="525"/>
      <c r="DF14" s="525"/>
      <c r="DG14" s="526"/>
      <c r="DH14" s="530" t="str">
        <f>VLOOKUP(CW14,データシート!$B:$V,16,FALSE)</f>
        <v/>
      </c>
      <c r="DI14" s="531"/>
      <c r="DJ14" s="531"/>
      <c r="DK14" s="532"/>
      <c r="DL14" s="530" t="str">
        <f>VLOOKUP(CW14,データシート!$B:$V,17,FALSE)</f>
        <v/>
      </c>
      <c r="DM14" s="531"/>
      <c r="DN14" s="532"/>
      <c r="DO14" s="530" t="str">
        <f>VLOOKUP(CW14,データシート!$B:$V,18,FALSE)</f>
        <v/>
      </c>
      <c r="DP14" s="531"/>
      <c r="DQ14" s="539"/>
      <c r="DR14" s="542"/>
      <c r="DS14" s="544"/>
      <c r="DT14" s="489"/>
      <c r="DV14" s="511">
        <v>46</v>
      </c>
      <c r="DW14" s="514" t="str">
        <f>VLOOKUP(DV14,データシート!$B:$N,4,FALSE)</f>
        <v/>
      </c>
      <c r="DX14" s="515"/>
      <c r="DY14" s="520" t="str">
        <f>VLOOKUP(DV14,データシート!$B:$G,5,FALSE)</f>
        <v/>
      </c>
      <c r="DZ14" s="520"/>
      <c r="EA14" s="520"/>
      <c r="EB14" s="521"/>
      <c r="EC14" s="524" t="str">
        <f>VLOOKUP(DV14,データシート!$B:$V,15,FALSE)</f>
        <v/>
      </c>
      <c r="ED14" s="525"/>
      <c r="EE14" s="525"/>
      <c r="EF14" s="526"/>
      <c r="EG14" s="530" t="str">
        <f>VLOOKUP(DV14,データシート!$B:$V,16,FALSE)</f>
        <v/>
      </c>
      <c r="EH14" s="531"/>
      <c r="EI14" s="531"/>
      <c r="EJ14" s="532"/>
      <c r="EK14" s="530" t="str">
        <f>VLOOKUP(DV14,データシート!$B:$V,17,FALSE)</f>
        <v/>
      </c>
      <c r="EL14" s="531"/>
      <c r="EM14" s="532"/>
      <c r="EN14" s="530" t="str">
        <f>VLOOKUP(DV14,データシート!$B:$V,18,FALSE)</f>
        <v/>
      </c>
      <c r="EO14" s="531"/>
      <c r="EP14" s="539"/>
      <c r="EQ14" s="542"/>
      <c r="ER14" s="544"/>
      <c r="ES14" s="489"/>
    </row>
    <row r="15" spans="1:149" ht="8.4" customHeight="1">
      <c r="A15" s="512"/>
      <c r="B15" s="516"/>
      <c r="C15" s="517"/>
      <c r="D15" s="522"/>
      <c r="E15" s="522"/>
      <c r="F15" s="522"/>
      <c r="G15" s="523"/>
      <c r="H15" s="527"/>
      <c r="I15" s="528"/>
      <c r="J15" s="528"/>
      <c r="K15" s="529"/>
      <c r="L15" s="533"/>
      <c r="M15" s="534"/>
      <c r="N15" s="534"/>
      <c r="O15" s="535"/>
      <c r="P15" s="533"/>
      <c r="Q15" s="534"/>
      <c r="R15" s="535"/>
      <c r="S15" s="533"/>
      <c r="T15" s="534"/>
      <c r="U15" s="540"/>
      <c r="V15" s="543"/>
      <c r="W15" s="545"/>
      <c r="X15" s="490"/>
      <c r="Z15" s="512"/>
      <c r="AA15" s="516"/>
      <c r="AB15" s="517"/>
      <c r="AC15" s="522"/>
      <c r="AD15" s="522"/>
      <c r="AE15" s="522"/>
      <c r="AF15" s="523"/>
      <c r="AG15" s="527"/>
      <c r="AH15" s="528"/>
      <c r="AI15" s="528"/>
      <c r="AJ15" s="529"/>
      <c r="AK15" s="533"/>
      <c r="AL15" s="534"/>
      <c r="AM15" s="534"/>
      <c r="AN15" s="535"/>
      <c r="AO15" s="533"/>
      <c r="AP15" s="534"/>
      <c r="AQ15" s="535"/>
      <c r="AR15" s="533"/>
      <c r="AS15" s="534"/>
      <c r="AT15" s="540"/>
      <c r="AU15" s="543"/>
      <c r="AV15" s="545"/>
      <c r="AW15" s="490"/>
      <c r="AY15" s="512"/>
      <c r="AZ15" s="516"/>
      <c r="BA15" s="517"/>
      <c r="BB15" s="522"/>
      <c r="BC15" s="522"/>
      <c r="BD15" s="522"/>
      <c r="BE15" s="523"/>
      <c r="BF15" s="527"/>
      <c r="BG15" s="528"/>
      <c r="BH15" s="528"/>
      <c r="BI15" s="529"/>
      <c r="BJ15" s="533"/>
      <c r="BK15" s="534"/>
      <c r="BL15" s="534"/>
      <c r="BM15" s="535"/>
      <c r="BN15" s="533"/>
      <c r="BO15" s="534"/>
      <c r="BP15" s="535"/>
      <c r="BQ15" s="533"/>
      <c r="BR15" s="534"/>
      <c r="BS15" s="540"/>
      <c r="BT15" s="543"/>
      <c r="BU15" s="545"/>
      <c r="BV15" s="490"/>
      <c r="BX15" s="512"/>
      <c r="BY15" s="516"/>
      <c r="BZ15" s="517"/>
      <c r="CA15" s="522"/>
      <c r="CB15" s="522"/>
      <c r="CC15" s="522"/>
      <c r="CD15" s="523"/>
      <c r="CE15" s="527"/>
      <c r="CF15" s="528"/>
      <c r="CG15" s="528"/>
      <c r="CH15" s="529"/>
      <c r="CI15" s="533"/>
      <c r="CJ15" s="534"/>
      <c r="CK15" s="534"/>
      <c r="CL15" s="535"/>
      <c r="CM15" s="533"/>
      <c r="CN15" s="534"/>
      <c r="CO15" s="535"/>
      <c r="CP15" s="533"/>
      <c r="CQ15" s="534"/>
      <c r="CR15" s="540"/>
      <c r="CS15" s="543"/>
      <c r="CT15" s="545"/>
      <c r="CU15" s="490"/>
      <c r="CW15" s="512"/>
      <c r="CX15" s="516"/>
      <c r="CY15" s="517"/>
      <c r="CZ15" s="522"/>
      <c r="DA15" s="522"/>
      <c r="DB15" s="522"/>
      <c r="DC15" s="523"/>
      <c r="DD15" s="527"/>
      <c r="DE15" s="528"/>
      <c r="DF15" s="528"/>
      <c r="DG15" s="529"/>
      <c r="DH15" s="533"/>
      <c r="DI15" s="534"/>
      <c r="DJ15" s="534"/>
      <c r="DK15" s="535"/>
      <c r="DL15" s="533"/>
      <c r="DM15" s="534"/>
      <c r="DN15" s="535"/>
      <c r="DO15" s="533"/>
      <c r="DP15" s="534"/>
      <c r="DQ15" s="540"/>
      <c r="DR15" s="543"/>
      <c r="DS15" s="545"/>
      <c r="DT15" s="490"/>
      <c r="DV15" s="512"/>
      <c r="DW15" s="516"/>
      <c r="DX15" s="517"/>
      <c r="DY15" s="522"/>
      <c r="DZ15" s="522"/>
      <c r="EA15" s="522"/>
      <c r="EB15" s="523"/>
      <c r="EC15" s="527"/>
      <c r="ED15" s="528"/>
      <c r="EE15" s="528"/>
      <c r="EF15" s="529"/>
      <c r="EG15" s="533"/>
      <c r="EH15" s="534"/>
      <c r="EI15" s="534"/>
      <c r="EJ15" s="535"/>
      <c r="EK15" s="533"/>
      <c r="EL15" s="534"/>
      <c r="EM15" s="535"/>
      <c r="EN15" s="533"/>
      <c r="EO15" s="534"/>
      <c r="EP15" s="540"/>
      <c r="EQ15" s="543"/>
      <c r="ER15" s="545"/>
      <c r="ES15" s="490"/>
    </row>
    <row r="16" spans="1:149" ht="16.8" customHeight="1">
      <c r="A16" s="513"/>
      <c r="B16" s="518"/>
      <c r="C16" s="519"/>
      <c r="D16" s="491" t="str">
        <f>VLOOKUP(A14,データシート!$B:$G,6,FALSE)</f>
        <v/>
      </c>
      <c r="E16" s="491"/>
      <c r="F16" s="491"/>
      <c r="G16" s="492"/>
      <c r="H16" s="493" t="str">
        <f>VLOOKUP(A14,データシート!$B:$V,9,FALSE)</f>
        <v>予・注</v>
      </c>
      <c r="I16" s="494"/>
      <c r="J16" s="495" t="str">
        <f>VLOOKUP(A14,データシート!$B:$V,8,FALSE)</f>
        <v>有・無</v>
      </c>
      <c r="K16" s="496"/>
      <c r="L16" s="536"/>
      <c r="M16" s="537"/>
      <c r="N16" s="537"/>
      <c r="O16" s="538"/>
      <c r="P16" s="536"/>
      <c r="Q16" s="537"/>
      <c r="R16" s="538"/>
      <c r="S16" s="536"/>
      <c r="T16" s="537"/>
      <c r="U16" s="541"/>
      <c r="V16" s="46"/>
      <c r="W16" s="47"/>
      <c r="X16" s="48"/>
      <c r="Z16" s="513"/>
      <c r="AA16" s="518"/>
      <c r="AB16" s="519"/>
      <c r="AC16" s="491" t="str">
        <f>VLOOKUP(Z14,データシート!$B:$G,6,FALSE)</f>
        <v/>
      </c>
      <c r="AD16" s="491"/>
      <c r="AE16" s="491"/>
      <c r="AF16" s="492"/>
      <c r="AG16" s="493" t="str">
        <f>VLOOKUP(Z14,データシート!$B:$V,9,FALSE)</f>
        <v>予・注</v>
      </c>
      <c r="AH16" s="494"/>
      <c r="AI16" s="495" t="str">
        <f>VLOOKUP(Z14,データシート!$B:$V,8,FALSE)</f>
        <v>有・無</v>
      </c>
      <c r="AJ16" s="496"/>
      <c r="AK16" s="536"/>
      <c r="AL16" s="537"/>
      <c r="AM16" s="537"/>
      <c r="AN16" s="538"/>
      <c r="AO16" s="536"/>
      <c r="AP16" s="537"/>
      <c r="AQ16" s="538"/>
      <c r="AR16" s="536"/>
      <c r="AS16" s="537"/>
      <c r="AT16" s="541"/>
      <c r="AU16" s="46"/>
      <c r="AV16" s="47"/>
      <c r="AW16" s="48"/>
      <c r="AY16" s="513"/>
      <c r="AZ16" s="518"/>
      <c r="BA16" s="519"/>
      <c r="BB16" s="491" t="str">
        <f>VLOOKUP(AY14,データシート!$B:$G,6,FALSE)</f>
        <v/>
      </c>
      <c r="BC16" s="491"/>
      <c r="BD16" s="491"/>
      <c r="BE16" s="492"/>
      <c r="BF16" s="493" t="str">
        <f>VLOOKUP(AY14,データシート!$B:$V,9,FALSE)</f>
        <v>予・注</v>
      </c>
      <c r="BG16" s="494"/>
      <c r="BH16" s="495" t="str">
        <f>VLOOKUP(AY14,データシート!$B:$V,8,FALSE)</f>
        <v>有・無</v>
      </c>
      <c r="BI16" s="496"/>
      <c r="BJ16" s="536"/>
      <c r="BK16" s="537"/>
      <c r="BL16" s="537"/>
      <c r="BM16" s="538"/>
      <c r="BN16" s="536"/>
      <c r="BO16" s="537"/>
      <c r="BP16" s="538"/>
      <c r="BQ16" s="536"/>
      <c r="BR16" s="537"/>
      <c r="BS16" s="541"/>
      <c r="BT16" s="46"/>
      <c r="BU16" s="47"/>
      <c r="BV16" s="48"/>
      <c r="BX16" s="513"/>
      <c r="BY16" s="518"/>
      <c r="BZ16" s="519"/>
      <c r="CA16" s="491" t="str">
        <f>VLOOKUP(BX14,データシート!$B:$G,6,FALSE)</f>
        <v/>
      </c>
      <c r="CB16" s="491"/>
      <c r="CC16" s="491"/>
      <c r="CD16" s="492"/>
      <c r="CE16" s="493" t="str">
        <f>VLOOKUP(BX14,データシート!$B:$V,9,FALSE)</f>
        <v>予・注</v>
      </c>
      <c r="CF16" s="494"/>
      <c r="CG16" s="495" t="str">
        <f>VLOOKUP(BX14,データシート!$B:$V,8,FALSE)</f>
        <v>有・無</v>
      </c>
      <c r="CH16" s="496"/>
      <c r="CI16" s="536"/>
      <c r="CJ16" s="537"/>
      <c r="CK16" s="537"/>
      <c r="CL16" s="538"/>
      <c r="CM16" s="536"/>
      <c r="CN16" s="537"/>
      <c r="CO16" s="538"/>
      <c r="CP16" s="536"/>
      <c r="CQ16" s="537"/>
      <c r="CR16" s="541"/>
      <c r="CS16" s="46"/>
      <c r="CT16" s="47"/>
      <c r="CU16" s="48"/>
      <c r="CW16" s="513"/>
      <c r="CX16" s="518"/>
      <c r="CY16" s="519"/>
      <c r="CZ16" s="491" t="str">
        <f>VLOOKUP(CW14,データシート!$B:$G,6,FALSE)</f>
        <v/>
      </c>
      <c r="DA16" s="491"/>
      <c r="DB16" s="491"/>
      <c r="DC16" s="492"/>
      <c r="DD16" s="493" t="str">
        <f>VLOOKUP(CW14,データシート!$B:$V,9,FALSE)</f>
        <v>予・注</v>
      </c>
      <c r="DE16" s="494"/>
      <c r="DF16" s="495" t="str">
        <f>VLOOKUP(CW14,データシート!$B:$V,8,FALSE)</f>
        <v>有・無</v>
      </c>
      <c r="DG16" s="496"/>
      <c r="DH16" s="536"/>
      <c r="DI16" s="537"/>
      <c r="DJ16" s="537"/>
      <c r="DK16" s="538"/>
      <c r="DL16" s="536"/>
      <c r="DM16" s="537"/>
      <c r="DN16" s="538"/>
      <c r="DO16" s="536"/>
      <c r="DP16" s="537"/>
      <c r="DQ16" s="541"/>
      <c r="DR16" s="46"/>
      <c r="DS16" s="47"/>
      <c r="DT16" s="48"/>
      <c r="DV16" s="513"/>
      <c r="DW16" s="518"/>
      <c r="DX16" s="519"/>
      <c r="DY16" s="491" t="str">
        <f>VLOOKUP(DV14,データシート!$B:$G,6,FALSE)</f>
        <v/>
      </c>
      <c r="DZ16" s="491"/>
      <c r="EA16" s="491"/>
      <c r="EB16" s="492"/>
      <c r="EC16" s="493" t="str">
        <f>VLOOKUP(DV14,データシート!$B:$V,9,FALSE)</f>
        <v>予・注</v>
      </c>
      <c r="ED16" s="494"/>
      <c r="EE16" s="495" t="str">
        <f>VLOOKUP(DV14,データシート!$B:$V,8,FALSE)</f>
        <v>有・無</v>
      </c>
      <c r="EF16" s="496"/>
      <c r="EG16" s="536"/>
      <c r="EH16" s="537"/>
      <c r="EI16" s="537"/>
      <c r="EJ16" s="538"/>
      <c r="EK16" s="536"/>
      <c r="EL16" s="537"/>
      <c r="EM16" s="538"/>
      <c r="EN16" s="536"/>
      <c r="EO16" s="537"/>
      <c r="EP16" s="541"/>
      <c r="EQ16" s="46"/>
      <c r="ER16" s="47"/>
      <c r="ES16" s="48"/>
    </row>
    <row r="17" spans="1:149" ht="8.4" customHeight="1">
      <c r="A17" s="511">
        <v>2</v>
      </c>
      <c r="B17" s="514" t="str">
        <f>VLOOKUP(A17,データシート!$B:$N,4,FALSE)</f>
        <v/>
      </c>
      <c r="C17" s="515"/>
      <c r="D17" s="520" t="str">
        <f>VLOOKUP(A17,データシート!$B:$G,5,FALSE)</f>
        <v/>
      </c>
      <c r="E17" s="520"/>
      <c r="F17" s="520"/>
      <c r="G17" s="521"/>
      <c r="H17" s="524" t="str">
        <f>VLOOKUP(A17,データシート!$B:$V,15,FALSE)</f>
        <v/>
      </c>
      <c r="I17" s="525"/>
      <c r="J17" s="525"/>
      <c r="K17" s="526"/>
      <c r="L17" s="530" t="str">
        <f>VLOOKUP(A17,データシート!$B:$V,16,FALSE)</f>
        <v/>
      </c>
      <c r="M17" s="531"/>
      <c r="N17" s="531"/>
      <c r="O17" s="532"/>
      <c r="P17" s="530" t="str">
        <f>VLOOKUP(A17,データシート!$B:$V,17,FALSE)</f>
        <v/>
      </c>
      <c r="Q17" s="531"/>
      <c r="R17" s="532"/>
      <c r="S17" s="530" t="str">
        <f>VLOOKUP(A17,データシート!$B:$V,18,FALSE)</f>
        <v/>
      </c>
      <c r="T17" s="531"/>
      <c r="U17" s="539"/>
      <c r="V17" s="542"/>
      <c r="W17" s="544"/>
      <c r="X17" s="489"/>
      <c r="Z17" s="511">
        <v>11</v>
      </c>
      <c r="AA17" s="514" t="str">
        <f>VLOOKUP(Z17,データシート!$B:$N,4,FALSE)</f>
        <v/>
      </c>
      <c r="AB17" s="515"/>
      <c r="AC17" s="520" t="str">
        <f>VLOOKUP(Z17,データシート!$B:$G,5,FALSE)</f>
        <v/>
      </c>
      <c r="AD17" s="520"/>
      <c r="AE17" s="520"/>
      <c r="AF17" s="521"/>
      <c r="AG17" s="524" t="str">
        <f>VLOOKUP(Z17,データシート!$B:$V,15,FALSE)</f>
        <v/>
      </c>
      <c r="AH17" s="525"/>
      <c r="AI17" s="525"/>
      <c r="AJ17" s="526"/>
      <c r="AK17" s="530" t="str">
        <f>VLOOKUP(Z17,データシート!$B:$V,16,FALSE)</f>
        <v/>
      </c>
      <c r="AL17" s="531"/>
      <c r="AM17" s="531"/>
      <c r="AN17" s="532"/>
      <c r="AO17" s="530" t="str">
        <f>VLOOKUP(Z17,データシート!$B:$V,17,FALSE)</f>
        <v/>
      </c>
      <c r="AP17" s="531"/>
      <c r="AQ17" s="532"/>
      <c r="AR17" s="530" t="str">
        <f>VLOOKUP(Z17,データシート!$B:$V,18,FALSE)</f>
        <v/>
      </c>
      <c r="AS17" s="531"/>
      <c r="AT17" s="539"/>
      <c r="AU17" s="542"/>
      <c r="AV17" s="544"/>
      <c r="AW17" s="489"/>
      <c r="AY17" s="511">
        <v>20</v>
      </c>
      <c r="AZ17" s="514" t="str">
        <f>VLOOKUP(AY17,データシート!$B:$N,4,FALSE)</f>
        <v/>
      </c>
      <c r="BA17" s="515"/>
      <c r="BB17" s="520" t="str">
        <f>VLOOKUP(AY17,データシート!$B:$G,5,FALSE)</f>
        <v/>
      </c>
      <c r="BC17" s="520"/>
      <c r="BD17" s="520"/>
      <c r="BE17" s="521"/>
      <c r="BF17" s="524" t="str">
        <f>VLOOKUP(AY17,データシート!$B:$V,15,FALSE)</f>
        <v/>
      </c>
      <c r="BG17" s="525"/>
      <c r="BH17" s="525"/>
      <c r="BI17" s="526"/>
      <c r="BJ17" s="530" t="str">
        <f>VLOOKUP(AY17,データシート!$B:$V,16,FALSE)</f>
        <v/>
      </c>
      <c r="BK17" s="531"/>
      <c r="BL17" s="531"/>
      <c r="BM17" s="532"/>
      <c r="BN17" s="530" t="str">
        <f>VLOOKUP(AY17,データシート!$B:$V,17,FALSE)</f>
        <v/>
      </c>
      <c r="BO17" s="531"/>
      <c r="BP17" s="532"/>
      <c r="BQ17" s="530" t="str">
        <f>VLOOKUP(AY17,データシート!$B:$V,18,FALSE)</f>
        <v/>
      </c>
      <c r="BR17" s="531"/>
      <c r="BS17" s="539"/>
      <c r="BT17" s="542"/>
      <c r="BU17" s="544"/>
      <c r="BV17" s="489"/>
      <c r="BX17" s="511">
        <v>29</v>
      </c>
      <c r="BY17" s="514" t="str">
        <f>VLOOKUP(BX17,データシート!$B:$N,4,FALSE)</f>
        <v/>
      </c>
      <c r="BZ17" s="515"/>
      <c r="CA17" s="520" t="str">
        <f>VLOOKUP(BX17,データシート!$B:$G,5,FALSE)</f>
        <v/>
      </c>
      <c r="CB17" s="520"/>
      <c r="CC17" s="520"/>
      <c r="CD17" s="521"/>
      <c r="CE17" s="524" t="str">
        <f>VLOOKUP(BX17,データシート!$B:$V,15,FALSE)</f>
        <v/>
      </c>
      <c r="CF17" s="525"/>
      <c r="CG17" s="525"/>
      <c r="CH17" s="526"/>
      <c r="CI17" s="530" t="str">
        <f>VLOOKUP(BX17,データシート!$B:$V,16,FALSE)</f>
        <v/>
      </c>
      <c r="CJ17" s="531"/>
      <c r="CK17" s="531"/>
      <c r="CL17" s="532"/>
      <c r="CM17" s="530" t="str">
        <f>VLOOKUP(BX17,データシート!$B:$V,17,FALSE)</f>
        <v/>
      </c>
      <c r="CN17" s="531"/>
      <c r="CO17" s="532"/>
      <c r="CP17" s="530" t="str">
        <f>VLOOKUP(BX17,データシート!$B:$V,18,FALSE)</f>
        <v/>
      </c>
      <c r="CQ17" s="531"/>
      <c r="CR17" s="539"/>
      <c r="CS17" s="542"/>
      <c r="CT17" s="544"/>
      <c r="CU17" s="489"/>
      <c r="CW17" s="511">
        <v>38</v>
      </c>
      <c r="CX17" s="514" t="str">
        <f>VLOOKUP(CW17,データシート!$B:$N,4,FALSE)</f>
        <v/>
      </c>
      <c r="CY17" s="515"/>
      <c r="CZ17" s="520" t="str">
        <f>VLOOKUP(CW17,データシート!$B:$G,5,FALSE)</f>
        <v/>
      </c>
      <c r="DA17" s="520"/>
      <c r="DB17" s="520"/>
      <c r="DC17" s="521"/>
      <c r="DD17" s="524" t="str">
        <f>VLOOKUP(CW17,データシート!$B:$V,15,FALSE)</f>
        <v/>
      </c>
      <c r="DE17" s="525"/>
      <c r="DF17" s="525"/>
      <c r="DG17" s="526"/>
      <c r="DH17" s="530" t="str">
        <f>VLOOKUP(CW17,データシート!$B:$V,16,FALSE)</f>
        <v/>
      </c>
      <c r="DI17" s="531"/>
      <c r="DJ17" s="531"/>
      <c r="DK17" s="532"/>
      <c r="DL17" s="530" t="str">
        <f>VLOOKUP(CW17,データシート!$B:$V,17,FALSE)</f>
        <v/>
      </c>
      <c r="DM17" s="531"/>
      <c r="DN17" s="532"/>
      <c r="DO17" s="530" t="str">
        <f>VLOOKUP(CW17,データシート!$B:$V,18,FALSE)</f>
        <v/>
      </c>
      <c r="DP17" s="531"/>
      <c r="DQ17" s="539"/>
      <c r="DR17" s="542"/>
      <c r="DS17" s="544"/>
      <c r="DT17" s="489"/>
      <c r="DV17" s="511">
        <v>47</v>
      </c>
      <c r="DW17" s="514" t="str">
        <f>VLOOKUP(DV17,データシート!$B:$N,4,FALSE)</f>
        <v/>
      </c>
      <c r="DX17" s="515"/>
      <c r="DY17" s="520" t="str">
        <f>VLOOKUP(DV17,データシート!$B:$G,5,FALSE)</f>
        <v/>
      </c>
      <c r="DZ17" s="520"/>
      <c r="EA17" s="520"/>
      <c r="EB17" s="521"/>
      <c r="EC17" s="524" t="str">
        <f>VLOOKUP(DV17,データシート!$B:$V,15,FALSE)</f>
        <v/>
      </c>
      <c r="ED17" s="525"/>
      <c r="EE17" s="525"/>
      <c r="EF17" s="526"/>
      <c r="EG17" s="530" t="str">
        <f>VLOOKUP(DV17,データシート!$B:$V,16,FALSE)</f>
        <v/>
      </c>
      <c r="EH17" s="531"/>
      <c r="EI17" s="531"/>
      <c r="EJ17" s="532"/>
      <c r="EK17" s="530" t="str">
        <f>VLOOKUP(DV17,データシート!$B:$V,17,FALSE)</f>
        <v/>
      </c>
      <c r="EL17" s="531"/>
      <c r="EM17" s="532"/>
      <c r="EN17" s="530" t="str">
        <f>VLOOKUP(DV17,データシート!$B:$V,18,FALSE)</f>
        <v/>
      </c>
      <c r="EO17" s="531"/>
      <c r="EP17" s="539"/>
      <c r="EQ17" s="542"/>
      <c r="ER17" s="544"/>
      <c r="ES17" s="489"/>
    </row>
    <row r="18" spans="1:149" ht="8.4" customHeight="1">
      <c r="A18" s="512"/>
      <c r="B18" s="516"/>
      <c r="C18" s="517"/>
      <c r="D18" s="522"/>
      <c r="E18" s="522"/>
      <c r="F18" s="522"/>
      <c r="G18" s="523"/>
      <c r="H18" s="527"/>
      <c r="I18" s="528"/>
      <c r="J18" s="528"/>
      <c r="K18" s="529"/>
      <c r="L18" s="533"/>
      <c r="M18" s="534"/>
      <c r="N18" s="534"/>
      <c r="O18" s="535"/>
      <c r="P18" s="533"/>
      <c r="Q18" s="534"/>
      <c r="R18" s="535"/>
      <c r="S18" s="533"/>
      <c r="T18" s="534"/>
      <c r="U18" s="540"/>
      <c r="V18" s="543"/>
      <c r="W18" s="545"/>
      <c r="X18" s="490"/>
      <c r="Z18" s="512"/>
      <c r="AA18" s="516"/>
      <c r="AB18" s="517"/>
      <c r="AC18" s="522"/>
      <c r="AD18" s="522"/>
      <c r="AE18" s="522"/>
      <c r="AF18" s="523"/>
      <c r="AG18" s="527"/>
      <c r="AH18" s="528"/>
      <c r="AI18" s="528"/>
      <c r="AJ18" s="529"/>
      <c r="AK18" s="533"/>
      <c r="AL18" s="534"/>
      <c r="AM18" s="534"/>
      <c r="AN18" s="535"/>
      <c r="AO18" s="533"/>
      <c r="AP18" s="534"/>
      <c r="AQ18" s="535"/>
      <c r="AR18" s="533"/>
      <c r="AS18" s="534"/>
      <c r="AT18" s="540"/>
      <c r="AU18" s="543"/>
      <c r="AV18" s="545"/>
      <c r="AW18" s="490"/>
      <c r="AY18" s="512"/>
      <c r="AZ18" s="516"/>
      <c r="BA18" s="517"/>
      <c r="BB18" s="522"/>
      <c r="BC18" s="522"/>
      <c r="BD18" s="522"/>
      <c r="BE18" s="523"/>
      <c r="BF18" s="527"/>
      <c r="BG18" s="528"/>
      <c r="BH18" s="528"/>
      <c r="BI18" s="529"/>
      <c r="BJ18" s="533"/>
      <c r="BK18" s="534"/>
      <c r="BL18" s="534"/>
      <c r="BM18" s="535"/>
      <c r="BN18" s="533"/>
      <c r="BO18" s="534"/>
      <c r="BP18" s="535"/>
      <c r="BQ18" s="533"/>
      <c r="BR18" s="534"/>
      <c r="BS18" s="540"/>
      <c r="BT18" s="543"/>
      <c r="BU18" s="545"/>
      <c r="BV18" s="490"/>
      <c r="BX18" s="512"/>
      <c r="BY18" s="516"/>
      <c r="BZ18" s="517"/>
      <c r="CA18" s="522"/>
      <c r="CB18" s="522"/>
      <c r="CC18" s="522"/>
      <c r="CD18" s="523"/>
      <c r="CE18" s="527"/>
      <c r="CF18" s="528"/>
      <c r="CG18" s="528"/>
      <c r="CH18" s="529"/>
      <c r="CI18" s="533"/>
      <c r="CJ18" s="534"/>
      <c r="CK18" s="534"/>
      <c r="CL18" s="535"/>
      <c r="CM18" s="533"/>
      <c r="CN18" s="534"/>
      <c r="CO18" s="535"/>
      <c r="CP18" s="533"/>
      <c r="CQ18" s="534"/>
      <c r="CR18" s="540"/>
      <c r="CS18" s="543"/>
      <c r="CT18" s="545"/>
      <c r="CU18" s="490"/>
      <c r="CW18" s="512"/>
      <c r="CX18" s="516"/>
      <c r="CY18" s="517"/>
      <c r="CZ18" s="522"/>
      <c r="DA18" s="522"/>
      <c r="DB18" s="522"/>
      <c r="DC18" s="523"/>
      <c r="DD18" s="527"/>
      <c r="DE18" s="528"/>
      <c r="DF18" s="528"/>
      <c r="DG18" s="529"/>
      <c r="DH18" s="533"/>
      <c r="DI18" s="534"/>
      <c r="DJ18" s="534"/>
      <c r="DK18" s="535"/>
      <c r="DL18" s="533"/>
      <c r="DM18" s="534"/>
      <c r="DN18" s="535"/>
      <c r="DO18" s="533"/>
      <c r="DP18" s="534"/>
      <c r="DQ18" s="540"/>
      <c r="DR18" s="543"/>
      <c r="DS18" s="545"/>
      <c r="DT18" s="490"/>
      <c r="DV18" s="512"/>
      <c r="DW18" s="516"/>
      <c r="DX18" s="517"/>
      <c r="DY18" s="522"/>
      <c r="DZ18" s="522"/>
      <c r="EA18" s="522"/>
      <c r="EB18" s="523"/>
      <c r="EC18" s="527"/>
      <c r="ED18" s="528"/>
      <c r="EE18" s="528"/>
      <c r="EF18" s="529"/>
      <c r="EG18" s="533"/>
      <c r="EH18" s="534"/>
      <c r="EI18" s="534"/>
      <c r="EJ18" s="535"/>
      <c r="EK18" s="533"/>
      <c r="EL18" s="534"/>
      <c r="EM18" s="535"/>
      <c r="EN18" s="533"/>
      <c r="EO18" s="534"/>
      <c r="EP18" s="540"/>
      <c r="EQ18" s="543"/>
      <c r="ER18" s="545"/>
      <c r="ES18" s="490"/>
    </row>
    <row r="19" spans="1:149" ht="16.8" customHeight="1">
      <c r="A19" s="513"/>
      <c r="B19" s="518"/>
      <c r="C19" s="519"/>
      <c r="D19" s="491" t="str">
        <f>VLOOKUP(A17,データシート!$B:$G,6,FALSE)</f>
        <v/>
      </c>
      <c r="E19" s="491"/>
      <c r="F19" s="491"/>
      <c r="G19" s="492"/>
      <c r="H19" s="493" t="str">
        <f>VLOOKUP(A17,データシート!$B:$V,9,FALSE)</f>
        <v>予・注</v>
      </c>
      <c r="I19" s="494"/>
      <c r="J19" s="495" t="str">
        <f>VLOOKUP(A17,データシート!$B:$V,8,FALSE)</f>
        <v>有・無</v>
      </c>
      <c r="K19" s="496"/>
      <c r="L19" s="536"/>
      <c r="M19" s="537"/>
      <c r="N19" s="537"/>
      <c r="O19" s="538"/>
      <c r="P19" s="536"/>
      <c r="Q19" s="537"/>
      <c r="R19" s="538"/>
      <c r="S19" s="536"/>
      <c r="T19" s="537"/>
      <c r="U19" s="541"/>
      <c r="V19" s="46"/>
      <c r="W19" s="47"/>
      <c r="X19" s="48"/>
      <c r="Z19" s="513"/>
      <c r="AA19" s="518"/>
      <c r="AB19" s="519"/>
      <c r="AC19" s="491" t="str">
        <f>VLOOKUP(Z17,データシート!$B:$G,6,FALSE)</f>
        <v/>
      </c>
      <c r="AD19" s="491"/>
      <c r="AE19" s="491"/>
      <c r="AF19" s="492"/>
      <c r="AG19" s="493" t="str">
        <f>VLOOKUP(Z17,データシート!$B:$V,9,FALSE)</f>
        <v>予・注</v>
      </c>
      <c r="AH19" s="494"/>
      <c r="AI19" s="495" t="str">
        <f>VLOOKUP(Z17,データシート!$B:$V,8,FALSE)</f>
        <v>有・無</v>
      </c>
      <c r="AJ19" s="496"/>
      <c r="AK19" s="536"/>
      <c r="AL19" s="537"/>
      <c r="AM19" s="537"/>
      <c r="AN19" s="538"/>
      <c r="AO19" s="536"/>
      <c r="AP19" s="537"/>
      <c r="AQ19" s="538"/>
      <c r="AR19" s="536"/>
      <c r="AS19" s="537"/>
      <c r="AT19" s="541"/>
      <c r="AU19" s="46"/>
      <c r="AV19" s="47"/>
      <c r="AW19" s="48"/>
      <c r="AY19" s="513"/>
      <c r="AZ19" s="518"/>
      <c r="BA19" s="519"/>
      <c r="BB19" s="491" t="str">
        <f>VLOOKUP(AY17,データシート!$B:$G,6,FALSE)</f>
        <v/>
      </c>
      <c r="BC19" s="491"/>
      <c r="BD19" s="491"/>
      <c r="BE19" s="492"/>
      <c r="BF19" s="493" t="str">
        <f>VLOOKUP(AY17,データシート!$B:$V,9,FALSE)</f>
        <v>予・注</v>
      </c>
      <c r="BG19" s="494"/>
      <c r="BH19" s="495" t="str">
        <f>VLOOKUP(AY17,データシート!$B:$V,8,FALSE)</f>
        <v>有・無</v>
      </c>
      <c r="BI19" s="496"/>
      <c r="BJ19" s="536"/>
      <c r="BK19" s="537"/>
      <c r="BL19" s="537"/>
      <c r="BM19" s="538"/>
      <c r="BN19" s="536"/>
      <c r="BO19" s="537"/>
      <c r="BP19" s="538"/>
      <c r="BQ19" s="536"/>
      <c r="BR19" s="537"/>
      <c r="BS19" s="541"/>
      <c r="BT19" s="46"/>
      <c r="BU19" s="47"/>
      <c r="BV19" s="48"/>
      <c r="BX19" s="513"/>
      <c r="BY19" s="518"/>
      <c r="BZ19" s="519"/>
      <c r="CA19" s="491" t="str">
        <f>VLOOKUP(BX17,データシート!$B:$G,6,FALSE)</f>
        <v/>
      </c>
      <c r="CB19" s="491"/>
      <c r="CC19" s="491"/>
      <c r="CD19" s="492"/>
      <c r="CE19" s="493" t="str">
        <f>VLOOKUP(BX17,データシート!$B:$V,9,FALSE)</f>
        <v>予・注</v>
      </c>
      <c r="CF19" s="494"/>
      <c r="CG19" s="495" t="str">
        <f>VLOOKUP(BX17,データシート!$B:$V,8,FALSE)</f>
        <v>有・無</v>
      </c>
      <c r="CH19" s="496"/>
      <c r="CI19" s="536"/>
      <c r="CJ19" s="537"/>
      <c r="CK19" s="537"/>
      <c r="CL19" s="538"/>
      <c r="CM19" s="536"/>
      <c r="CN19" s="537"/>
      <c r="CO19" s="538"/>
      <c r="CP19" s="536"/>
      <c r="CQ19" s="537"/>
      <c r="CR19" s="541"/>
      <c r="CS19" s="46"/>
      <c r="CT19" s="47"/>
      <c r="CU19" s="48"/>
      <c r="CW19" s="513"/>
      <c r="CX19" s="518"/>
      <c r="CY19" s="519"/>
      <c r="CZ19" s="491" t="str">
        <f>VLOOKUP(CW17,データシート!$B:$G,6,FALSE)</f>
        <v/>
      </c>
      <c r="DA19" s="491"/>
      <c r="DB19" s="491"/>
      <c r="DC19" s="492"/>
      <c r="DD19" s="493" t="str">
        <f>VLOOKUP(CW17,データシート!$B:$V,9,FALSE)</f>
        <v>予・注</v>
      </c>
      <c r="DE19" s="494"/>
      <c r="DF19" s="495" t="str">
        <f>VLOOKUP(CW17,データシート!$B:$V,8,FALSE)</f>
        <v>有・無</v>
      </c>
      <c r="DG19" s="496"/>
      <c r="DH19" s="536"/>
      <c r="DI19" s="537"/>
      <c r="DJ19" s="537"/>
      <c r="DK19" s="538"/>
      <c r="DL19" s="536"/>
      <c r="DM19" s="537"/>
      <c r="DN19" s="538"/>
      <c r="DO19" s="536"/>
      <c r="DP19" s="537"/>
      <c r="DQ19" s="541"/>
      <c r="DR19" s="46"/>
      <c r="DS19" s="47"/>
      <c r="DT19" s="48"/>
      <c r="DV19" s="513"/>
      <c r="DW19" s="518"/>
      <c r="DX19" s="519"/>
      <c r="DY19" s="491" t="str">
        <f>VLOOKUP(DV17,データシート!$B:$G,6,FALSE)</f>
        <v/>
      </c>
      <c r="DZ19" s="491"/>
      <c r="EA19" s="491"/>
      <c r="EB19" s="492"/>
      <c r="EC19" s="493" t="str">
        <f>VLOOKUP(DV17,データシート!$B:$V,9,FALSE)</f>
        <v>予・注</v>
      </c>
      <c r="ED19" s="494"/>
      <c r="EE19" s="495" t="str">
        <f>VLOOKUP(DV17,データシート!$B:$V,8,FALSE)</f>
        <v>有・無</v>
      </c>
      <c r="EF19" s="496"/>
      <c r="EG19" s="536"/>
      <c r="EH19" s="537"/>
      <c r="EI19" s="537"/>
      <c r="EJ19" s="538"/>
      <c r="EK19" s="536"/>
      <c r="EL19" s="537"/>
      <c r="EM19" s="538"/>
      <c r="EN19" s="536"/>
      <c r="EO19" s="537"/>
      <c r="EP19" s="541"/>
      <c r="EQ19" s="46"/>
      <c r="ER19" s="47"/>
      <c r="ES19" s="48"/>
    </row>
    <row r="20" spans="1:149" ht="8.4" customHeight="1">
      <c r="A20" s="511">
        <v>3</v>
      </c>
      <c r="B20" s="514" t="str">
        <f>VLOOKUP(A20,データシート!$B:$N,4,FALSE)</f>
        <v/>
      </c>
      <c r="C20" s="515"/>
      <c r="D20" s="520" t="str">
        <f>VLOOKUP(A20,データシート!$B:$G,5,FALSE)</f>
        <v/>
      </c>
      <c r="E20" s="520"/>
      <c r="F20" s="520"/>
      <c r="G20" s="521"/>
      <c r="H20" s="524" t="str">
        <f>VLOOKUP(A20,データシート!$B:$V,15,FALSE)</f>
        <v/>
      </c>
      <c r="I20" s="525"/>
      <c r="J20" s="525"/>
      <c r="K20" s="526"/>
      <c r="L20" s="530" t="str">
        <f>VLOOKUP(A20,データシート!$B:$V,16,FALSE)</f>
        <v/>
      </c>
      <c r="M20" s="531"/>
      <c r="N20" s="531"/>
      <c r="O20" s="532"/>
      <c r="P20" s="530" t="str">
        <f>VLOOKUP(A20,データシート!$B:$V,17,FALSE)</f>
        <v/>
      </c>
      <c r="Q20" s="531"/>
      <c r="R20" s="532"/>
      <c r="S20" s="530" t="str">
        <f>VLOOKUP(A20,データシート!$B:$V,18,FALSE)</f>
        <v/>
      </c>
      <c r="T20" s="531"/>
      <c r="U20" s="539"/>
      <c r="V20" s="542"/>
      <c r="W20" s="544"/>
      <c r="X20" s="489"/>
      <c r="Z20" s="511">
        <v>12</v>
      </c>
      <c r="AA20" s="514" t="str">
        <f>VLOOKUP(Z20,データシート!$B:$N,4,FALSE)</f>
        <v/>
      </c>
      <c r="AB20" s="515"/>
      <c r="AC20" s="520" t="str">
        <f>VLOOKUP(Z20,データシート!$B:$G,5,FALSE)</f>
        <v/>
      </c>
      <c r="AD20" s="520"/>
      <c r="AE20" s="520"/>
      <c r="AF20" s="521"/>
      <c r="AG20" s="524" t="str">
        <f>VLOOKUP(Z20,データシート!$B:$V,15,FALSE)</f>
        <v/>
      </c>
      <c r="AH20" s="525"/>
      <c r="AI20" s="525"/>
      <c r="AJ20" s="526"/>
      <c r="AK20" s="530" t="str">
        <f>VLOOKUP(Z20,データシート!$B:$V,16,FALSE)</f>
        <v/>
      </c>
      <c r="AL20" s="531"/>
      <c r="AM20" s="531"/>
      <c r="AN20" s="532"/>
      <c r="AO20" s="530" t="str">
        <f>VLOOKUP(Z20,データシート!$B:$V,17,FALSE)</f>
        <v/>
      </c>
      <c r="AP20" s="531"/>
      <c r="AQ20" s="532"/>
      <c r="AR20" s="530" t="str">
        <f>VLOOKUP(Z20,データシート!$B:$V,18,FALSE)</f>
        <v/>
      </c>
      <c r="AS20" s="531"/>
      <c r="AT20" s="539"/>
      <c r="AU20" s="542"/>
      <c r="AV20" s="544"/>
      <c r="AW20" s="489"/>
      <c r="AY20" s="511">
        <v>21</v>
      </c>
      <c r="AZ20" s="514" t="str">
        <f>VLOOKUP(AY20,データシート!$B:$N,4,FALSE)</f>
        <v/>
      </c>
      <c r="BA20" s="515"/>
      <c r="BB20" s="520" t="str">
        <f>VLOOKUP(AY20,データシート!$B:$G,5,FALSE)</f>
        <v/>
      </c>
      <c r="BC20" s="520"/>
      <c r="BD20" s="520"/>
      <c r="BE20" s="521"/>
      <c r="BF20" s="524" t="str">
        <f>VLOOKUP(AY20,データシート!$B:$V,15,FALSE)</f>
        <v/>
      </c>
      <c r="BG20" s="525"/>
      <c r="BH20" s="525"/>
      <c r="BI20" s="526"/>
      <c r="BJ20" s="530" t="str">
        <f>VLOOKUP(AY20,データシート!$B:$V,16,FALSE)</f>
        <v/>
      </c>
      <c r="BK20" s="531"/>
      <c r="BL20" s="531"/>
      <c r="BM20" s="532"/>
      <c r="BN20" s="530" t="str">
        <f>VLOOKUP(AY20,データシート!$B:$V,17,FALSE)</f>
        <v/>
      </c>
      <c r="BO20" s="531"/>
      <c r="BP20" s="532"/>
      <c r="BQ20" s="530" t="str">
        <f>VLOOKUP(AY20,データシート!$B:$V,18,FALSE)</f>
        <v/>
      </c>
      <c r="BR20" s="531"/>
      <c r="BS20" s="539"/>
      <c r="BT20" s="542"/>
      <c r="BU20" s="544"/>
      <c r="BV20" s="489"/>
      <c r="BX20" s="511">
        <v>30</v>
      </c>
      <c r="BY20" s="514" t="str">
        <f>VLOOKUP(BX20,データシート!$B:$N,4,FALSE)</f>
        <v/>
      </c>
      <c r="BZ20" s="515"/>
      <c r="CA20" s="520" t="str">
        <f>VLOOKUP(BX20,データシート!$B:$G,5,FALSE)</f>
        <v/>
      </c>
      <c r="CB20" s="520"/>
      <c r="CC20" s="520"/>
      <c r="CD20" s="521"/>
      <c r="CE20" s="524" t="str">
        <f>VLOOKUP(BX20,データシート!$B:$V,15,FALSE)</f>
        <v/>
      </c>
      <c r="CF20" s="525"/>
      <c r="CG20" s="525"/>
      <c r="CH20" s="526"/>
      <c r="CI20" s="530" t="str">
        <f>VLOOKUP(BX20,データシート!$B:$V,16,FALSE)</f>
        <v/>
      </c>
      <c r="CJ20" s="531"/>
      <c r="CK20" s="531"/>
      <c r="CL20" s="532"/>
      <c r="CM20" s="530" t="str">
        <f>VLOOKUP(BX20,データシート!$B:$V,17,FALSE)</f>
        <v/>
      </c>
      <c r="CN20" s="531"/>
      <c r="CO20" s="532"/>
      <c r="CP20" s="530" t="str">
        <f>VLOOKUP(BX20,データシート!$B:$V,18,FALSE)</f>
        <v/>
      </c>
      <c r="CQ20" s="531"/>
      <c r="CR20" s="539"/>
      <c r="CS20" s="542"/>
      <c r="CT20" s="544"/>
      <c r="CU20" s="489"/>
      <c r="CW20" s="511">
        <v>39</v>
      </c>
      <c r="CX20" s="514" t="str">
        <f>VLOOKUP(CW20,データシート!$B:$N,4,FALSE)</f>
        <v/>
      </c>
      <c r="CY20" s="515"/>
      <c r="CZ20" s="520" t="str">
        <f>VLOOKUP(CW20,データシート!$B:$G,5,FALSE)</f>
        <v/>
      </c>
      <c r="DA20" s="520"/>
      <c r="DB20" s="520"/>
      <c r="DC20" s="521"/>
      <c r="DD20" s="524" t="str">
        <f>VLOOKUP(CW20,データシート!$B:$V,15,FALSE)</f>
        <v/>
      </c>
      <c r="DE20" s="525"/>
      <c r="DF20" s="525"/>
      <c r="DG20" s="526"/>
      <c r="DH20" s="530" t="str">
        <f>VLOOKUP(CW20,データシート!$B:$V,16,FALSE)</f>
        <v/>
      </c>
      <c r="DI20" s="531"/>
      <c r="DJ20" s="531"/>
      <c r="DK20" s="532"/>
      <c r="DL20" s="530" t="str">
        <f>VLOOKUP(CW20,データシート!$B:$V,17,FALSE)</f>
        <v/>
      </c>
      <c r="DM20" s="531"/>
      <c r="DN20" s="532"/>
      <c r="DO20" s="530" t="str">
        <f>VLOOKUP(CW20,データシート!$B:$V,18,FALSE)</f>
        <v/>
      </c>
      <c r="DP20" s="531"/>
      <c r="DQ20" s="539"/>
      <c r="DR20" s="542"/>
      <c r="DS20" s="544"/>
      <c r="DT20" s="489"/>
      <c r="DV20" s="511">
        <v>48</v>
      </c>
      <c r="DW20" s="514" t="str">
        <f>VLOOKUP(DV20,データシート!$B:$N,4,FALSE)</f>
        <v/>
      </c>
      <c r="DX20" s="515"/>
      <c r="DY20" s="520" t="str">
        <f>VLOOKUP(DV20,データシート!$B:$G,5,FALSE)</f>
        <v/>
      </c>
      <c r="DZ20" s="520"/>
      <c r="EA20" s="520"/>
      <c r="EB20" s="521"/>
      <c r="EC20" s="524" t="str">
        <f>VLOOKUP(DV20,データシート!$B:$V,15,FALSE)</f>
        <v/>
      </c>
      <c r="ED20" s="525"/>
      <c r="EE20" s="525"/>
      <c r="EF20" s="526"/>
      <c r="EG20" s="530" t="str">
        <f>VLOOKUP(DV20,データシート!$B:$V,16,FALSE)</f>
        <v/>
      </c>
      <c r="EH20" s="531"/>
      <c r="EI20" s="531"/>
      <c r="EJ20" s="532"/>
      <c r="EK20" s="530" t="str">
        <f>VLOOKUP(DV20,データシート!$B:$V,17,FALSE)</f>
        <v/>
      </c>
      <c r="EL20" s="531"/>
      <c r="EM20" s="532"/>
      <c r="EN20" s="530" t="str">
        <f>VLOOKUP(DV20,データシート!$B:$V,18,FALSE)</f>
        <v/>
      </c>
      <c r="EO20" s="531"/>
      <c r="EP20" s="539"/>
      <c r="EQ20" s="542"/>
      <c r="ER20" s="544"/>
      <c r="ES20" s="489"/>
    </row>
    <row r="21" spans="1:149" ht="8.4" customHeight="1">
      <c r="A21" s="512"/>
      <c r="B21" s="516"/>
      <c r="C21" s="517"/>
      <c r="D21" s="522"/>
      <c r="E21" s="522"/>
      <c r="F21" s="522"/>
      <c r="G21" s="523"/>
      <c r="H21" s="527"/>
      <c r="I21" s="528"/>
      <c r="J21" s="528"/>
      <c r="K21" s="529"/>
      <c r="L21" s="533"/>
      <c r="M21" s="534"/>
      <c r="N21" s="534"/>
      <c r="O21" s="535"/>
      <c r="P21" s="533"/>
      <c r="Q21" s="534"/>
      <c r="R21" s="535"/>
      <c r="S21" s="533"/>
      <c r="T21" s="534"/>
      <c r="U21" s="540"/>
      <c r="V21" s="543"/>
      <c r="W21" s="545"/>
      <c r="X21" s="490"/>
      <c r="Z21" s="512"/>
      <c r="AA21" s="516"/>
      <c r="AB21" s="517"/>
      <c r="AC21" s="522"/>
      <c r="AD21" s="522"/>
      <c r="AE21" s="522"/>
      <c r="AF21" s="523"/>
      <c r="AG21" s="527"/>
      <c r="AH21" s="528"/>
      <c r="AI21" s="528"/>
      <c r="AJ21" s="529"/>
      <c r="AK21" s="533"/>
      <c r="AL21" s="534"/>
      <c r="AM21" s="534"/>
      <c r="AN21" s="535"/>
      <c r="AO21" s="533"/>
      <c r="AP21" s="534"/>
      <c r="AQ21" s="535"/>
      <c r="AR21" s="533"/>
      <c r="AS21" s="534"/>
      <c r="AT21" s="540"/>
      <c r="AU21" s="543"/>
      <c r="AV21" s="545"/>
      <c r="AW21" s="490"/>
      <c r="AY21" s="512"/>
      <c r="AZ21" s="516"/>
      <c r="BA21" s="517"/>
      <c r="BB21" s="522"/>
      <c r="BC21" s="522"/>
      <c r="BD21" s="522"/>
      <c r="BE21" s="523"/>
      <c r="BF21" s="527"/>
      <c r="BG21" s="528"/>
      <c r="BH21" s="528"/>
      <c r="BI21" s="529"/>
      <c r="BJ21" s="533"/>
      <c r="BK21" s="534"/>
      <c r="BL21" s="534"/>
      <c r="BM21" s="535"/>
      <c r="BN21" s="533"/>
      <c r="BO21" s="534"/>
      <c r="BP21" s="535"/>
      <c r="BQ21" s="533"/>
      <c r="BR21" s="534"/>
      <c r="BS21" s="540"/>
      <c r="BT21" s="543"/>
      <c r="BU21" s="545"/>
      <c r="BV21" s="490"/>
      <c r="BX21" s="512"/>
      <c r="BY21" s="516"/>
      <c r="BZ21" s="517"/>
      <c r="CA21" s="522"/>
      <c r="CB21" s="522"/>
      <c r="CC21" s="522"/>
      <c r="CD21" s="523"/>
      <c r="CE21" s="527"/>
      <c r="CF21" s="528"/>
      <c r="CG21" s="528"/>
      <c r="CH21" s="529"/>
      <c r="CI21" s="533"/>
      <c r="CJ21" s="534"/>
      <c r="CK21" s="534"/>
      <c r="CL21" s="535"/>
      <c r="CM21" s="533"/>
      <c r="CN21" s="534"/>
      <c r="CO21" s="535"/>
      <c r="CP21" s="533"/>
      <c r="CQ21" s="534"/>
      <c r="CR21" s="540"/>
      <c r="CS21" s="543"/>
      <c r="CT21" s="545"/>
      <c r="CU21" s="490"/>
      <c r="CW21" s="512"/>
      <c r="CX21" s="516"/>
      <c r="CY21" s="517"/>
      <c r="CZ21" s="522"/>
      <c r="DA21" s="522"/>
      <c r="DB21" s="522"/>
      <c r="DC21" s="523"/>
      <c r="DD21" s="527"/>
      <c r="DE21" s="528"/>
      <c r="DF21" s="528"/>
      <c r="DG21" s="529"/>
      <c r="DH21" s="533"/>
      <c r="DI21" s="534"/>
      <c r="DJ21" s="534"/>
      <c r="DK21" s="535"/>
      <c r="DL21" s="533"/>
      <c r="DM21" s="534"/>
      <c r="DN21" s="535"/>
      <c r="DO21" s="533"/>
      <c r="DP21" s="534"/>
      <c r="DQ21" s="540"/>
      <c r="DR21" s="543"/>
      <c r="DS21" s="545"/>
      <c r="DT21" s="490"/>
      <c r="DV21" s="512"/>
      <c r="DW21" s="516"/>
      <c r="DX21" s="517"/>
      <c r="DY21" s="522"/>
      <c r="DZ21" s="522"/>
      <c r="EA21" s="522"/>
      <c r="EB21" s="523"/>
      <c r="EC21" s="527"/>
      <c r="ED21" s="528"/>
      <c r="EE21" s="528"/>
      <c r="EF21" s="529"/>
      <c r="EG21" s="533"/>
      <c r="EH21" s="534"/>
      <c r="EI21" s="534"/>
      <c r="EJ21" s="535"/>
      <c r="EK21" s="533"/>
      <c r="EL21" s="534"/>
      <c r="EM21" s="535"/>
      <c r="EN21" s="533"/>
      <c r="EO21" s="534"/>
      <c r="EP21" s="540"/>
      <c r="EQ21" s="543"/>
      <c r="ER21" s="545"/>
      <c r="ES21" s="490"/>
    </row>
    <row r="22" spans="1:149" ht="16.8" customHeight="1">
      <c r="A22" s="513"/>
      <c r="B22" s="518"/>
      <c r="C22" s="519"/>
      <c r="D22" s="491" t="str">
        <f>VLOOKUP(A20,データシート!$B:$G,6,FALSE)</f>
        <v/>
      </c>
      <c r="E22" s="491"/>
      <c r="F22" s="491"/>
      <c r="G22" s="492"/>
      <c r="H22" s="493" t="str">
        <f>VLOOKUP(A20,データシート!$B:$V,9,FALSE)</f>
        <v>予・注</v>
      </c>
      <c r="I22" s="494"/>
      <c r="J22" s="495" t="str">
        <f>VLOOKUP(A20,データシート!$B:$V,8,FALSE)</f>
        <v>有・無</v>
      </c>
      <c r="K22" s="496"/>
      <c r="L22" s="536"/>
      <c r="M22" s="537"/>
      <c r="N22" s="537"/>
      <c r="O22" s="538"/>
      <c r="P22" s="536"/>
      <c r="Q22" s="537"/>
      <c r="R22" s="538"/>
      <c r="S22" s="536"/>
      <c r="T22" s="537"/>
      <c r="U22" s="541"/>
      <c r="V22" s="46"/>
      <c r="W22" s="47"/>
      <c r="X22" s="48"/>
      <c r="Z22" s="513"/>
      <c r="AA22" s="518"/>
      <c r="AB22" s="519"/>
      <c r="AC22" s="491" t="str">
        <f>VLOOKUP(Z20,データシート!$B:$G,6,FALSE)</f>
        <v/>
      </c>
      <c r="AD22" s="491"/>
      <c r="AE22" s="491"/>
      <c r="AF22" s="492"/>
      <c r="AG22" s="493" t="str">
        <f>VLOOKUP(Z20,データシート!$B:$V,9,FALSE)</f>
        <v>予・注</v>
      </c>
      <c r="AH22" s="494"/>
      <c r="AI22" s="495" t="str">
        <f>VLOOKUP(Z20,データシート!$B:$V,8,FALSE)</f>
        <v>有・無</v>
      </c>
      <c r="AJ22" s="496"/>
      <c r="AK22" s="536"/>
      <c r="AL22" s="537"/>
      <c r="AM22" s="537"/>
      <c r="AN22" s="538"/>
      <c r="AO22" s="536"/>
      <c r="AP22" s="537"/>
      <c r="AQ22" s="538"/>
      <c r="AR22" s="536"/>
      <c r="AS22" s="537"/>
      <c r="AT22" s="541"/>
      <c r="AU22" s="46"/>
      <c r="AV22" s="47"/>
      <c r="AW22" s="48"/>
      <c r="AY22" s="513"/>
      <c r="AZ22" s="518"/>
      <c r="BA22" s="519"/>
      <c r="BB22" s="491" t="str">
        <f>VLOOKUP(AY20,データシート!$B:$G,6,FALSE)</f>
        <v/>
      </c>
      <c r="BC22" s="491"/>
      <c r="BD22" s="491"/>
      <c r="BE22" s="492"/>
      <c r="BF22" s="493" t="str">
        <f>VLOOKUP(AY20,データシート!$B:$V,9,FALSE)</f>
        <v>予・注</v>
      </c>
      <c r="BG22" s="494"/>
      <c r="BH22" s="495" t="str">
        <f>VLOOKUP(AY20,データシート!$B:$V,8,FALSE)</f>
        <v>有・無</v>
      </c>
      <c r="BI22" s="496"/>
      <c r="BJ22" s="536"/>
      <c r="BK22" s="537"/>
      <c r="BL22" s="537"/>
      <c r="BM22" s="538"/>
      <c r="BN22" s="536"/>
      <c r="BO22" s="537"/>
      <c r="BP22" s="538"/>
      <c r="BQ22" s="536"/>
      <c r="BR22" s="537"/>
      <c r="BS22" s="541"/>
      <c r="BT22" s="46"/>
      <c r="BU22" s="47"/>
      <c r="BV22" s="48"/>
      <c r="BX22" s="513"/>
      <c r="BY22" s="518"/>
      <c r="BZ22" s="519"/>
      <c r="CA22" s="491" t="str">
        <f>VLOOKUP(BX20,データシート!$B:$G,6,FALSE)</f>
        <v/>
      </c>
      <c r="CB22" s="491"/>
      <c r="CC22" s="491"/>
      <c r="CD22" s="492"/>
      <c r="CE22" s="493" t="str">
        <f>VLOOKUP(BX20,データシート!$B:$V,9,FALSE)</f>
        <v>予・注</v>
      </c>
      <c r="CF22" s="494"/>
      <c r="CG22" s="495" t="str">
        <f>VLOOKUP(BX20,データシート!$B:$V,8,FALSE)</f>
        <v>有・無</v>
      </c>
      <c r="CH22" s="496"/>
      <c r="CI22" s="536"/>
      <c r="CJ22" s="537"/>
      <c r="CK22" s="537"/>
      <c r="CL22" s="538"/>
      <c r="CM22" s="536"/>
      <c r="CN22" s="537"/>
      <c r="CO22" s="538"/>
      <c r="CP22" s="536"/>
      <c r="CQ22" s="537"/>
      <c r="CR22" s="541"/>
      <c r="CS22" s="46"/>
      <c r="CT22" s="47"/>
      <c r="CU22" s="48"/>
      <c r="CW22" s="513"/>
      <c r="CX22" s="518"/>
      <c r="CY22" s="519"/>
      <c r="CZ22" s="491" t="str">
        <f>VLOOKUP(CW20,データシート!$B:$G,6,FALSE)</f>
        <v/>
      </c>
      <c r="DA22" s="491"/>
      <c r="DB22" s="491"/>
      <c r="DC22" s="492"/>
      <c r="DD22" s="493" t="str">
        <f>VLOOKUP(CW20,データシート!$B:$V,9,FALSE)</f>
        <v>予・注</v>
      </c>
      <c r="DE22" s="494"/>
      <c r="DF22" s="495" t="str">
        <f>VLOOKUP(CW20,データシート!$B:$V,8,FALSE)</f>
        <v>有・無</v>
      </c>
      <c r="DG22" s="496"/>
      <c r="DH22" s="536"/>
      <c r="DI22" s="537"/>
      <c r="DJ22" s="537"/>
      <c r="DK22" s="538"/>
      <c r="DL22" s="536"/>
      <c r="DM22" s="537"/>
      <c r="DN22" s="538"/>
      <c r="DO22" s="536"/>
      <c r="DP22" s="537"/>
      <c r="DQ22" s="541"/>
      <c r="DR22" s="46"/>
      <c r="DS22" s="47"/>
      <c r="DT22" s="48"/>
      <c r="DV22" s="513"/>
      <c r="DW22" s="518"/>
      <c r="DX22" s="519"/>
      <c r="DY22" s="491" t="str">
        <f>VLOOKUP(DV20,データシート!$B:$G,6,FALSE)</f>
        <v/>
      </c>
      <c r="DZ22" s="491"/>
      <c r="EA22" s="491"/>
      <c r="EB22" s="492"/>
      <c r="EC22" s="493" t="str">
        <f>VLOOKUP(DV20,データシート!$B:$V,9,FALSE)</f>
        <v>予・注</v>
      </c>
      <c r="ED22" s="494"/>
      <c r="EE22" s="495" t="str">
        <f>VLOOKUP(DV20,データシート!$B:$V,8,FALSE)</f>
        <v>有・無</v>
      </c>
      <c r="EF22" s="496"/>
      <c r="EG22" s="536"/>
      <c r="EH22" s="537"/>
      <c r="EI22" s="537"/>
      <c r="EJ22" s="538"/>
      <c r="EK22" s="536"/>
      <c r="EL22" s="537"/>
      <c r="EM22" s="538"/>
      <c r="EN22" s="536"/>
      <c r="EO22" s="537"/>
      <c r="EP22" s="541"/>
      <c r="EQ22" s="46"/>
      <c r="ER22" s="47"/>
      <c r="ES22" s="48"/>
    </row>
    <row r="23" spans="1:149" ht="8.4" customHeight="1">
      <c r="A23" s="511">
        <v>4</v>
      </c>
      <c r="B23" s="514" t="str">
        <f>VLOOKUP(A23,データシート!$B:$N,4,FALSE)</f>
        <v/>
      </c>
      <c r="C23" s="515"/>
      <c r="D23" s="520" t="str">
        <f>VLOOKUP(A23,データシート!$B:$G,5,FALSE)</f>
        <v/>
      </c>
      <c r="E23" s="520"/>
      <c r="F23" s="520"/>
      <c r="G23" s="521"/>
      <c r="H23" s="524" t="str">
        <f>VLOOKUP(A23,データシート!$B:$V,15,FALSE)</f>
        <v/>
      </c>
      <c r="I23" s="525"/>
      <c r="J23" s="525"/>
      <c r="K23" s="526"/>
      <c r="L23" s="530" t="str">
        <f>VLOOKUP(A23,データシート!$B:$V,16,FALSE)</f>
        <v/>
      </c>
      <c r="M23" s="531"/>
      <c r="N23" s="531"/>
      <c r="O23" s="532"/>
      <c r="P23" s="530" t="str">
        <f>VLOOKUP(A23,データシート!$B:$V,17,FALSE)</f>
        <v/>
      </c>
      <c r="Q23" s="531"/>
      <c r="R23" s="532"/>
      <c r="S23" s="530" t="str">
        <f>VLOOKUP(A23,データシート!$B:$V,18,FALSE)</f>
        <v/>
      </c>
      <c r="T23" s="531"/>
      <c r="U23" s="539"/>
      <c r="V23" s="542"/>
      <c r="W23" s="544"/>
      <c r="X23" s="489"/>
      <c r="Z23" s="511">
        <v>13</v>
      </c>
      <c r="AA23" s="514" t="str">
        <f>VLOOKUP(Z23,データシート!$B:$N,4,FALSE)</f>
        <v/>
      </c>
      <c r="AB23" s="515"/>
      <c r="AC23" s="520" t="str">
        <f>VLOOKUP(Z23,データシート!$B:$G,5,FALSE)</f>
        <v/>
      </c>
      <c r="AD23" s="520"/>
      <c r="AE23" s="520"/>
      <c r="AF23" s="521"/>
      <c r="AG23" s="524" t="str">
        <f>VLOOKUP(Z23,データシート!$B:$V,15,FALSE)</f>
        <v/>
      </c>
      <c r="AH23" s="525"/>
      <c r="AI23" s="525"/>
      <c r="AJ23" s="526"/>
      <c r="AK23" s="530" t="str">
        <f>VLOOKUP(Z23,データシート!$B:$V,16,FALSE)</f>
        <v/>
      </c>
      <c r="AL23" s="531"/>
      <c r="AM23" s="531"/>
      <c r="AN23" s="532"/>
      <c r="AO23" s="530" t="str">
        <f>VLOOKUP(Z23,データシート!$B:$V,17,FALSE)</f>
        <v/>
      </c>
      <c r="AP23" s="531"/>
      <c r="AQ23" s="532"/>
      <c r="AR23" s="530" t="str">
        <f>VLOOKUP(Z23,データシート!$B:$V,18,FALSE)</f>
        <v/>
      </c>
      <c r="AS23" s="531"/>
      <c r="AT23" s="539"/>
      <c r="AU23" s="542"/>
      <c r="AV23" s="544"/>
      <c r="AW23" s="489"/>
      <c r="AY23" s="511">
        <v>22</v>
      </c>
      <c r="AZ23" s="514" t="str">
        <f>VLOOKUP(AY23,データシート!$B:$N,4,FALSE)</f>
        <v/>
      </c>
      <c r="BA23" s="515"/>
      <c r="BB23" s="520" t="str">
        <f>VLOOKUP(AY23,データシート!$B:$G,5,FALSE)</f>
        <v/>
      </c>
      <c r="BC23" s="520"/>
      <c r="BD23" s="520"/>
      <c r="BE23" s="521"/>
      <c r="BF23" s="524" t="str">
        <f>VLOOKUP(AY23,データシート!$B:$V,15,FALSE)</f>
        <v/>
      </c>
      <c r="BG23" s="525"/>
      <c r="BH23" s="525"/>
      <c r="BI23" s="526"/>
      <c r="BJ23" s="530" t="str">
        <f>VLOOKUP(AY23,データシート!$B:$V,16,FALSE)</f>
        <v/>
      </c>
      <c r="BK23" s="531"/>
      <c r="BL23" s="531"/>
      <c r="BM23" s="532"/>
      <c r="BN23" s="530" t="str">
        <f>VLOOKUP(AY23,データシート!$B:$V,17,FALSE)</f>
        <v/>
      </c>
      <c r="BO23" s="531"/>
      <c r="BP23" s="532"/>
      <c r="BQ23" s="530" t="str">
        <f>VLOOKUP(AY23,データシート!$B:$V,18,FALSE)</f>
        <v/>
      </c>
      <c r="BR23" s="531"/>
      <c r="BS23" s="539"/>
      <c r="BT23" s="542"/>
      <c r="BU23" s="544"/>
      <c r="BV23" s="489"/>
      <c r="BX23" s="511">
        <v>31</v>
      </c>
      <c r="BY23" s="514" t="str">
        <f>VLOOKUP(BX23,データシート!$B:$N,4,FALSE)</f>
        <v/>
      </c>
      <c r="BZ23" s="515"/>
      <c r="CA23" s="520" t="str">
        <f>VLOOKUP(BX23,データシート!$B:$G,5,FALSE)</f>
        <v/>
      </c>
      <c r="CB23" s="520"/>
      <c r="CC23" s="520"/>
      <c r="CD23" s="521"/>
      <c r="CE23" s="524" t="str">
        <f>VLOOKUP(BX23,データシート!$B:$V,15,FALSE)</f>
        <v/>
      </c>
      <c r="CF23" s="525"/>
      <c r="CG23" s="525"/>
      <c r="CH23" s="526"/>
      <c r="CI23" s="530" t="str">
        <f>VLOOKUP(BX23,データシート!$B:$V,16,FALSE)</f>
        <v/>
      </c>
      <c r="CJ23" s="531"/>
      <c r="CK23" s="531"/>
      <c r="CL23" s="532"/>
      <c r="CM23" s="530" t="str">
        <f>VLOOKUP(BX23,データシート!$B:$V,17,FALSE)</f>
        <v/>
      </c>
      <c r="CN23" s="531"/>
      <c r="CO23" s="532"/>
      <c r="CP23" s="530" t="str">
        <f>VLOOKUP(BX23,データシート!$B:$V,18,FALSE)</f>
        <v/>
      </c>
      <c r="CQ23" s="531"/>
      <c r="CR23" s="539"/>
      <c r="CS23" s="542"/>
      <c r="CT23" s="544"/>
      <c r="CU23" s="489"/>
      <c r="CW23" s="511">
        <v>40</v>
      </c>
      <c r="CX23" s="514" t="str">
        <f>VLOOKUP(CW23,データシート!$B:$N,4,FALSE)</f>
        <v/>
      </c>
      <c r="CY23" s="515"/>
      <c r="CZ23" s="520" t="str">
        <f>VLOOKUP(CW23,データシート!$B:$G,5,FALSE)</f>
        <v/>
      </c>
      <c r="DA23" s="520"/>
      <c r="DB23" s="520"/>
      <c r="DC23" s="521"/>
      <c r="DD23" s="524" t="str">
        <f>VLOOKUP(CW23,データシート!$B:$V,15,FALSE)</f>
        <v/>
      </c>
      <c r="DE23" s="525"/>
      <c r="DF23" s="525"/>
      <c r="DG23" s="526"/>
      <c r="DH23" s="530" t="str">
        <f>VLOOKUP(CW23,データシート!$B:$V,16,FALSE)</f>
        <v/>
      </c>
      <c r="DI23" s="531"/>
      <c r="DJ23" s="531"/>
      <c r="DK23" s="532"/>
      <c r="DL23" s="530" t="str">
        <f>VLOOKUP(CW23,データシート!$B:$V,17,FALSE)</f>
        <v/>
      </c>
      <c r="DM23" s="531"/>
      <c r="DN23" s="532"/>
      <c r="DO23" s="530" t="str">
        <f>VLOOKUP(CW23,データシート!$B:$V,18,FALSE)</f>
        <v/>
      </c>
      <c r="DP23" s="531"/>
      <c r="DQ23" s="539"/>
      <c r="DR23" s="542"/>
      <c r="DS23" s="544"/>
      <c r="DT23" s="489"/>
      <c r="DV23" s="511">
        <v>49</v>
      </c>
      <c r="DW23" s="514" t="str">
        <f>VLOOKUP(DV23,データシート!$B:$N,4,FALSE)</f>
        <v/>
      </c>
      <c r="DX23" s="515"/>
      <c r="DY23" s="520" t="str">
        <f>VLOOKUP(DV23,データシート!$B:$G,5,FALSE)</f>
        <v/>
      </c>
      <c r="DZ23" s="520"/>
      <c r="EA23" s="520"/>
      <c r="EB23" s="521"/>
      <c r="EC23" s="524" t="str">
        <f>VLOOKUP(DV23,データシート!$B:$V,15,FALSE)</f>
        <v/>
      </c>
      <c r="ED23" s="525"/>
      <c r="EE23" s="525"/>
      <c r="EF23" s="526"/>
      <c r="EG23" s="530" t="str">
        <f>VLOOKUP(DV23,データシート!$B:$V,16,FALSE)</f>
        <v/>
      </c>
      <c r="EH23" s="531"/>
      <c r="EI23" s="531"/>
      <c r="EJ23" s="532"/>
      <c r="EK23" s="530" t="str">
        <f>VLOOKUP(DV23,データシート!$B:$V,17,FALSE)</f>
        <v/>
      </c>
      <c r="EL23" s="531"/>
      <c r="EM23" s="532"/>
      <c r="EN23" s="530" t="str">
        <f>VLOOKUP(DV23,データシート!$B:$V,18,FALSE)</f>
        <v/>
      </c>
      <c r="EO23" s="531"/>
      <c r="EP23" s="539"/>
      <c r="EQ23" s="542"/>
      <c r="ER23" s="544"/>
      <c r="ES23" s="489"/>
    </row>
    <row r="24" spans="1:149" ht="8.4" customHeight="1">
      <c r="A24" s="512"/>
      <c r="B24" s="516"/>
      <c r="C24" s="517"/>
      <c r="D24" s="522"/>
      <c r="E24" s="522"/>
      <c r="F24" s="522"/>
      <c r="G24" s="523"/>
      <c r="H24" s="527"/>
      <c r="I24" s="528"/>
      <c r="J24" s="528"/>
      <c r="K24" s="529"/>
      <c r="L24" s="533"/>
      <c r="M24" s="534"/>
      <c r="N24" s="534"/>
      <c r="O24" s="535"/>
      <c r="P24" s="533"/>
      <c r="Q24" s="534"/>
      <c r="R24" s="535"/>
      <c r="S24" s="533"/>
      <c r="T24" s="534"/>
      <c r="U24" s="540"/>
      <c r="V24" s="543"/>
      <c r="W24" s="545"/>
      <c r="X24" s="490"/>
      <c r="Z24" s="512"/>
      <c r="AA24" s="516"/>
      <c r="AB24" s="517"/>
      <c r="AC24" s="522"/>
      <c r="AD24" s="522"/>
      <c r="AE24" s="522"/>
      <c r="AF24" s="523"/>
      <c r="AG24" s="527"/>
      <c r="AH24" s="528"/>
      <c r="AI24" s="528"/>
      <c r="AJ24" s="529"/>
      <c r="AK24" s="533"/>
      <c r="AL24" s="534"/>
      <c r="AM24" s="534"/>
      <c r="AN24" s="535"/>
      <c r="AO24" s="533"/>
      <c r="AP24" s="534"/>
      <c r="AQ24" s="535"/>
      <c r="AR24" s="533"/>
      <c r="AS24" s="534"/>
      <c r="AT24" s="540"/>
      <c r="AU24" s="543"/>
      <c r="AV24" s="545"/>
      <c r="AW24" s="490"/>
      <c r="AY24" s="512"/>
      <c r="AZ24" s="516"/>
      <c r="BA24" s="517"/>
      <c r="BB24" s="522"/>
      <c r="BC24" s="522"/>
      <c r="BD24" s="522"/>
      <c r="BE24" s="523"/>
      <c r="BF24" s="527"/>
      <c r="BG24" s="528"/>
      <c r="BH24" s="528"/>
      <c r="BI24" s="529"/>
      <c r="BJ24" s="533"/>
      <c r="BK24" s="534"/>
      <c r="BL24" s="534"/>
      <c r="BM24" s="535"/>
      <c r="BN24" s="533"/>
      <c r="BO24" s="534"/>
      <c r="BP24" s="535"/>
      <c r="BQ24" s="533"/>
      <c r="BR24" s="534"/>
      <c r="BS24" s="540"/>
      <c r="BT24" s="543"/>
      <c r="BU24" s="545"/>
      <c r="BV24" s="490"/>
      <c r="BX24" s="512"/>
      <c r="BY24" s="516"/>
      <c r="BZ24" s="517"/>
      <c r="CA24" s="522"/>
      <c r="CB24" s="522"/>
      <c r="CC24" s="522"/>
      <c r="CD24" s="523"/>
      <c r="CE24" s="527"/>
      <c r="CF24" s="528"/>
      <c r="CG24" s="528"/>
      <c r="CH24" s="529"/>
      <c r="CI24" s="533"/>
      <c r="CJ24" s="534"/>
      <c r="CK24" s="534"/>
      <c r="CL24" s="535"/>
      <c r="CM24" s="533"/>
      <c r="CN24" s="534"/>
      <c r="CO24" s="535"/>
      <c r="CP24" s="533"/>
      <c r="CQ24" s="534"/>
      <c r="CR24" s="540"/>
      <c r="CS24" s="543"/>
      <c r="CT24" s="545"/>
      <c r="CU24" s="490"/>
      <c r="CW24" s="512"/>
      <c r="CX24" s="516"/>
      <c r="CY24" s="517"/>
      <c r="CZ24" s="522"/>
      <c r="DA24" s="522"/>
      <c r="DB24" s="522"/>
      <c r="DC24" s="523"/>
      <c r="DD24" s="527"/>
      <c r="DE24" s="528"/>
      <c r="DF24" s="528"/>
      <c r="DG24" s="529"/>
      <c r="DH24" s="533"/>
      <c r="DI24" s="534"/>
      <c r="DJ24" s="534"/>
      <c r="DK24" s="535"/>
      <c r="DL24" s="533"/>
      <c r="DM24" s="534"/>
      <c r="DN24" s="535"/>
      <c r="DO24" s="533"/>
      <c r="DP24" s="534"/>
      <c r="DQ24" s="540"/>
      <c r="DR24" s="543"/>
      <c r="DS24" s="545"/>
      <c r="DT24" s="490"/>
      <c r="DV24" s="512"/>
      <c r="DW24" s="516"/>
      <c r="DX24" s="517"/>
      <c r="DY24" s="522"/>
      <c r="DZ24" s="522"/>
      <c r="EA24" s="522"/>
      <c r="EB24" s="523"/>
      <c r="EC24" s="527"/>
      <c r="ED24" s="528"/>
      <c r="EE24" s="528"/>
      <c r="EF24" s="529"/>
      <c r="EG24" s="533"/>
      <c r="EH24" s="534"/>
      <c r="EI24" s="534"/>
      <c r="EJ24" s="535"/>
      <c r="EK24" s="533"/>
      <c r="EL24" s="534"/>
      <c r="EM24" s="535"/>
      <c r="EN24" s="533"/>
      <c r="EO24" s="534"/>
      <c r="EP24" s="540"/>
      <c r="EQ24" s="543"/>
      <c r="ER24" s="545"/>
      <c r="ES24" s="490"/>
    </row>
    <row r="25" spans="1:149" ht="16.8" customHeight="1">
      <c r="A25" s="513"/>
      <c r="B25" s="518"/>
      <c r="C25" s="519"/>
      <c r="D25" s="491" t="str">
        <f>VLOOKUP(A23,データシート!$B:$G,6,FALSE)</f>
        <v/>
      </c>
      <c r="E25" s="491"/>
      <c r="F25" s="491"/>
      <c r="G25" s="492"/>
      <c r="H25" s="493" t="str">
        <f>VLOOKUP(A23,データシート!$B:$V,9,FALSE)</f>
        <v>予・注</v>
      </c>
      <c r="I25" s="494"/>
      <c r="J25" s="495" t="str">
        <f>VLOOKUP(A23,データシート!$B:$V,8,FALSE)</f>
        <v>有・無</v>
      </c>
      <c r="K25" s="496"/>
      <c r="L25" s="536"/>
      <c r="M25" s="537"/>
      <c r="N25" s="537"/>
      <c r="O25" s="538"/>
      <c r="P25" s="536"/>
      <c r="Q25" s="537"/>
      <c r="R25" s="538"/>
      <c r="S25" s="536"/>
      <c r="T25" s="537"/>
      <c r="U25" s="541"/>
      <c r="V25" s="46"/>
      <c r="W25" s="47"/>
      <c r="X25" s="48"/>
      <c r="Z25" s="513"/>
      <c r="AA25" s="518"/>
      <c r="AB25" s="519"/>
      <c r="AC25" s="491" t="str">
        <f>VLOOKUP(Z23,データシート!$B:$G,6,FALSE)</f>
        <v/>
      </c>
      <c r="AD25" s="491"/>
      <c r="AE25" s="491"/>
      <c r="AF25" s="492"/>
      <c r="AG25" s="493" t="str">
        <f>VLOOKUP(Z23,データシート!$B:$V,9,FALSE)</f>
        <v>予・注</v>
      </c>
      <c r="AH25" s="494"/>
      <c r="AI25" s="495" t="str">
        <f>VLOOKUP(Z23,データシート!$B:$V,8,FALSE)</f>
        <v>有・無</v>
      </c>
      <c r="AJ25" s="496"/>
      <c r="AK25" s="536"/>
      <c r="AL25" s="537"/>
      <c r="AM25" s="537"/>
      <c r="AN25" s="538"/>
      <c r="AO25" s="536"/>
      <c r="AP25" s="537"/>
      <c r="AQ25" s="538"/>
      <c r="AR25" s="536"/>
      <c r="AS25" s="537"/>
      <c r="AT25" s="541"/>
      <c r="AU25" s="46"/>
      <c r="AV25" s="47"/>
      <c r="AW25" s="48"/>
      <c r="AY25" s="513"/>
      <c r="AZ25" s="518"/>
      <c r="BA25" s="519"/>
      <c r="BB25" s="491" t="str">
        <f>VLOOKUP(AY23,データシート!$B:$G,6,FALSE)</f>
        <v/>
      </c>
      <c r="BC25" s="491"/>
      <c r="BD25" s="491"/>
      <c r="BE25" s="492"/>
      <c r="BF25" s="493" t="str">
        <f>VLOOKUP(AY23,データシート!$B:$V,9,FALSE)</f>
        <v>予・注</v>
      </c>
      <c r="BG25" s="494"/>
      <c r="BH25" s="495" t="str">
        <f>VLOOKUP(AY23,データシート!$B:$V,8,FALSE)</f>
        <v>有・無</v>
      </c>
      <c r="BI25" s="496"/>
      <c r="BJ25" s="536"/>
      <c r="BK25" s="537"/>
      <c r="BL25" s="537"/>
      <c r="BM25" s="538"/>
      <c r="BN25" s="536"/>
      <c r="BO25" s="537"/>
      <c r="BP25" s="538"/>
      <c r="BQ25" s="536"/>
      <c r="BR25" s="537"/>
      <c r="BS25" s="541"/>
      <c r="BT25" s="46"/>
      <c r="BU25" s="47"/>
      <c r="BV25" s="48"/>
      <c r="BX25" s="513"/>
      <c r="BY25" s="518"/>
      <c r="BZ25" s="519"/>
      <c r="CA25" s="491" t="str">
        <f>VLOOKUP(BX23,データシート!$B:$G,6,FALSE)</f>
        <v/>
      </c>
      <c r="CB25" s="491"/>
      <c r="CC25" s="491"/>
      <c r="CD25" s="492"/>
      <c r="CE25" s="493" t="str">
        <f>VLOOKUP(BX23,データシート!$B:$V,9,FALSE)</f>
        <v>予・注</v>
      </c>
      <c r="CF25" s="494"/>
      <c r="CG25" s="495" t="str">
        <f>VLOOKUP(BX23,データシート!$B:$V,8,FALSE)</f>
        <v>有・無</v>
      </c>
      <c r="CH25" s="496"/>
      <c r="CI25" s="536"/>
      <c r="CJ25" s="537"/>
      <c r="CK25" s="537"/>
      <c r="CL25" s="538"/>
      <c r="CM25" s="536"/>
      <c r="CN25" s="537"/>
      <c r="CO25" s="538"/>
      <c r="CP25" s="536"/>
      <c r="CQ25" s="537"/>
      <c r="CR25" s="541"/>
      <c r="CS25" s="46"/>
      <c r="CT25" s="47"/>
      <c r="CU25" s="48"/>
      <c r="CW25" s="513"/>
      <c r="CX25" s="518"/>
      <c r="CY25" s="519"/>
      <c r="CZ25" s="491" t="str">
        <f>VLOOKUP(CW23,データシート!$B:$G,6,FALSE)</f>
        <v/>
      </c>
      <c r="DA25" s="491"/>
      <c r="DB25" s="491"/>
      <c r="DC25" s="492"/>
      <c r="DD25" s="493" t="str">
        <f>VLOOKUP(CW23,データシート!$B:$V,9,FALSE)</f>
        <v>予・注</v>
      </c>
      <c r="DE25" s="494"/>
      <c r="DF25" s="495" t="str">
        <f>VLOOKUP(CW23,データシート!$B:$V,8,FALSE)</f>
        <v>有・無</v>
      </c>
      <c r="DG25" s="496"/>
      <c r="DH25" s="536"/>
      <c r="DI25" s="537"/>
      <c r="DJ25" s="537"/>
      <c r="DK25" s="538"/>
      <c r="DL25" s="536"/>
      <c r="DM25" s="537"/>
      <c r="DN25" s="538"/>
      <c r="DO25" s="536"/>
      <c r="DP25" s="537"/>
      <c r="DQ25" s="541"/>
      <c r="DR25" s="46"/>
      <c r="DS25" s="47"/>
      <c r="DT25" s="48"/>
      <c r="DV25" s="513"/>
      <c r="DW25" s="518"/>
      <c r="DX25" s="519"/>
      <c r="DY25" s="491" t="str">
        <f>VLOOKUP(DV23,データシート!$B:$G,6,FALSE)</f>
        <v/>
      </c>
      <c r="DZ25" s="491"/>
      <c r="EA25" s="491"/>
      <c r="EB25" s="492"/>
      <c r="EC25" s="493" t="str">
        <f>VLOOKUP(DV23,データシート!$B:$V,9,FALSE)</f>
        <v>予・注</v>
      </c>
      <c r="ED25" s="494"/>
      <c r="EE25" s="495" t="str">
        <f>VLOOKUP(DV23,データシート!$B:$V,8,FALSE)</f>
        <v>有・無</v>
      </c>
      <c r="EF25" s="496"/>
      <c r="EG25" s="536"/>
      <c r="EH25" s="537"/>
      <c r="EI25" s="537"/>
      <c r="EJ25" s="538"/>
      <c r="EK25" s="536"/>
      <c r="EL25" s="537"/>
      <c r="EM25" s="538"/>
      <c r="EN25" s="536"/>
      <c r="EO25" s="537"/>
      <c r="EP25" s="541"/>
      <c r="EQ25" s="46"/>
      <c r="ER25" s="47"/>
      <c r="ES25" s="48"/>
    </row>
    <row r="26" spans="1:149" ht="8.4" customHeight="1">
      <c r="A26" s="511">
        <v>5</v>
      </c>
      <c r="B26" s="514" t="str">
        <f>VLOOKUP(A26,データシート!$B:$N,4,FALSE)</f>
        <v/>
      </c>
      <c r="C26" s="515"/>
      <c r="D26" s="520" t="str">
        <f>VLOOKUP(A26,データシート!$B:$G,5,FALSE)</f>
        <v/>
      </c>
      <c r="E26" s="520"/>
      <c r="F26" s="520"/>
      <c r="G26" s="521"/>
      <c r="H26" s="524" t="str">
        <f>VLOOKUP(A26,データシート!$B:$V,15,FALSE)</f>
        <v/>
      </c>
      <c r="I26" s="525"/>
      <c r="J26" s="525"/>
      <c r="K26" s="526"/>
      <c r="L26" s="530" t="str">
        <f>VLOOKUP(A26,データシート!$B:$V,16,FALSE)</f>
        <v/>
      </c>
      <c r="M26" s="531"/>
      <c r="N26" s="531"/>
      <c r="O26" s="532"/>
      <c r="P26" s="530" t="str">
        <f>VLOOKUP(A26,データシート!$B:$V,17,FALSE)</f>
        <v/>
      </c>
      <c r="Q26" s="531"/>
      <c r="R26" s="532"/>
      <c r="S26" s="530" t="str">
        <f>VLOOKUP(A26,データシート!$B:$V,18,FALSE)</f>
        <v/>
      </c>
      <c r="T26" s="531"/>
      <c r="U26" s="539"/>
      <c r="V26" s="542"/>
      <c r="W26" s="544"/>
      <c r="X26" s="489"/>
      <c r="Z26" s="511">
        <v>14</v>
      </c>
      <c r="AA26" s="514" t="str">
        <f>VLOOKUP(Z26,データシート!$B:$N,4,FALSE)</f>
        <v/>
      </c>
      <c r="AB26" s="515"/>
      <c r="AC26" s="520" t="str">
        <f>VLOOKUP(Z26,データシート!$B:$G,5,FALSE)</f>
        <v/>
      </c>
      <c r="AD26" s="520"/>
      <c r="AE26" s="520"/>
      <c r="AF26" s="521"/>
      <c r="AG26" s="524" t="str">
        <f>VLOOKUP(Z26,データシート!$B:$V,15,FALSE)</f>
        <v/>
      </c>
      <c r="AH26" s="525"/>
      <c r="AI26" s="525"/>
      <c r="AJ26" s="526"/>
      <c r="AK26" s="530" t="str">
        <f>VLOOKUP(Z26,データシート!$B:$V,16,FALSE)</f>
        <v/>
      </c>
      <c r="AL26" s="531"/>
      <c r="AM26" s="531"/>
      <c r="AN26" s="532"/>
      <c r="AO26" s="530" t="str">
        <f>VLOOKUP(Z26,データシート!$B:$V,17,FALSE)</f>
        <v/>
      </c>
      <c r="AP26" s="531"/>
      <c r="AQ26" s="532"/>
      <c r="AR26" s="530" t="str">
        <f>VLOOKUP(Z26,データシート!$B:$V,18,FALSE)</f>
        <v/>
      </c>
      <c r="AS26" s="531"/>
      <c r="AT26" s="539"/>
      <c r="AU26" s="542"/>
      <c r="AV26" s="544"/>
      <c r="AW26" s="489"/>
      <c r="AY26" s="511">
        <v>23</v>
      </c>
      <c r="AZ26" s="514" t="str">
        <f>VLOOKUP(AY26,データシート!$B:$N,4,FALSE)</f>
        <v/>
      </c>
      <c r="BA26" s="515"/>
      <c r="BB26" s="520" t="str">
        <f>VLOOKUP(AY26,データシート!$B:$G,5,FALSE)</f>
        <v/>
      </c>
      <c r="BC26" s="520"/>
      <c r="BD26" s="520"/>
      <c r="BE26" s="521"/>
      <c r="BF26" s="524" t="str">
        <f>VLOOKUP(AY26,データシート!$B:$V,15,FALSE)</f>
        <v/>
      </c>
      <c r="BG26" s="525"/>
      <c r="BH26" s="525"/>
      <c r="BI26" s="526"/>
      <c r="BJ26" s="530" t="str">
        <f>VLOOKUP(AY26,データシート!$B:$V,16,FALSE)</f>
        <v/>
      </c>
      <c r="BK26" s="531"/>
      <c r="BL26" s="531"/>
      <c r="BM26" s="532"/>
      <c r="BN26" s="530" t="str">
        <f>VLOOKUP(AY26,データシート!$B:$V,17,FALSE)</f>
        <v/>
      </c>
      <c r="BO26" s="531"/>
      <c r="BP26" s="532"/>
      <c r="BQ26" s="530" t="str">
        <f>VLOOKUP(AY26,データシート!$B:$V,18,FALSE)</f>
        <v/>
      </c>
      <c r="BR26" s="531"/>
      <c r="BS26" s="539"/>
      <c r="BT26" s="542"/>
      <c r="BU26" s="544"/>
      <c r="BV26" s="489"/>
      <c r="BX26" s="511">
        <v>32</v>
      </c>
      <c r="BY26" s="514" t="str">
        <f>VLOOKUP(BX26,データシート!$B:$N,4,FALSE)</f>
        <v/>
      </c>
      <c r="BZ26" s="515"/>
      <c r="CA26" s="520" t="str">
        <f>VLOOKUP(BX26,データシート!$B:$G,5,FALSE)</f>
        <v/>
      </c>
      <c r="CB26" s="520"/>
      <c r="CC26" s="520"/>
      <c r="CD26" s="521"/>
      <c r="CE26" s="524" t="str">
        <f>VLOOKUP(BX26,データシート!$B:$V,15,FALSE)</f>
        <v/>
      </c>
      <c r="CF26" s="525"/>
      <c r="CG26" s="525"/>
      <c r="CH26" s="526"/>
      <c r="CI26" s="530" t="str">
        <f>VLOOKUP(BX26,データシート!$B:$V,16,FALSE)</f>
        <v/>
      </c>
      <c r="CJ26" s="531"/>
      <c r="CK26" s="531"/>
      <c r="CL26" s="532"/>
      <c r="CM26" s="530" t="str">
        <f>VLOOKUP(BX26,データシート!$B:$V,17,FALSE)</f>
        <v/>
      </c>
      <c r="CN26" s="531"/>
      <c r="CO26" s="532"/>
      <c r="CP26" s="530" t="str">
        <f>VLOOKUP(BX26,データシート!$B:$V,18,FALSE)</f>
        <v/>
      </c>
      <c r="CQ26" s="531"/>
      <c r="CR26" s="539"/>
      <c r="CS26" s="542"/>
      <c r="CT26" s="544"/>
      <c r="CU26" s="489"/>
      <c r="CW26" s="511">
        <v>41</v>
      </c>
      <c r="CX26" s="514" t="str">
        <f>VLOOKUP(CW26,データシート!$B:$N,4,FALSE)</f>
        <v/>
      </c>
      <c r="CY26" s="515"/>
      <c r="CZ26" s="520" t="str">
        <f>VLOOKUP(CW26,データシート!$B:$G,5,FALSE)</f>
        <v/>
      </c>
      <c r="DA26" s="520"/>
      <c r="DB26" s="520"/>
      <c r="DC26" s="521"/>
      <c r="DD26" s="524" t="str">
        <f>VLOOKUP(CW26,データシート!$B:$V,15,FALSE)</f>
        <v/>
      </c>
      <c r="DE26" s="525"/>
      <c r="DF26" s="525"/>
      <c r="DG26" s="526"/>
      <c r="DH26" s="530" t="str">
        <f>VLOOKUP(CW26,データシート!$B:$V,16,FALSE)</f>
        <v/>
      </c>
      <c r="DI26" s="531"/>
      <c r="DJ26" s="531"/>
      <c r="DK26" s="532"/>
      <c r="DL26" s="530" t="str">
        <f>VLOOKUP(CW26,データシート!$B:$V,17,FALSE)</f>
        <v/>
      </c>
      <c r="DM26" s="531"/>
      <c r="DN26" s="532"/>
      <c r="DO26" s="530" t="str">
        <f>VLOOKUP(CW26,データシート!$B:$V,18,FALSE)</f>
        <v/>
      </c>
      <c r="DP26" s="531"/>
      <c r="DQ26" s="539"/>
      <c r="DR26" s="542"/>
      <c r="DS26" s="544"/>
      <c r="DT26" s="489"/>
      <c r="DV26" s="511">
        <v>50</v>
      </c>
      <c r="DW26" s="514" t="str">
        <f>VLOOKUP(DV26,データシート!$B:$N,4,FALSE)</f>
        <v/>
      </c>
      <c r="DX26" s="515"/>
      <c r="DY26" s="520" t="str">
        <f>VLOOKUP(DV26,データシート!$B:$G,5,FALSE)</f>
        <v/>
      </c>
      <c r="DZ26" s="520"/>
      <c r="EA26" s="520"/>
      <c r="EB26" s="521"/>
      <c r="EC26" s="524" t="str">
        <f>VLOOKUP(DV26,データシート!$B:$V,15,FALSE)</f>
        <v/>
      </c>
      <c r="ED26" s="525"/>
      <c r="EE26" s="525"/>
      <c r="EF26" s="526"/>
      <c r="EG26" s="530" t="str">
        <f>VLOOKUP(DV26,データシート!$B:$V,16,FALSE)</f>
        <v/>
      </c>
      <c r="EH26" s="531"/>
      <c r="EI26" s="531"/>
      <c r="EJ26" s="532"/>
      <c r="EK26" s="530" t="str">
        <f>VLOOKUP(DV26,データシート!$B:$V,17,FALSE)</f>
        <v/>
      </c>
      <c r="EL26" s="531"/>
      <c r="EM26" s="532"/>
      <c r="EN26" s="530" t="str">
        <f>VLOOKUP(DV26,データシート!$B:$V,18,FALSE)</f>
        <v/>
      </c>
      <c r="EO26" s="531"/>
      <c r="EP26" s="539"/>
      <c r="EQ26" s="542"/>
      <c r="ER26" s="544"/>
      <c r="ES26" s="489"/>
    </row>
    <row r="27" spans="1:149" ht="8.4" customHeight="1">
      <c r="A27" s="512"/>
      <c r="B27" s="516"/>
      <c r="C27" s="517"/>
      <c r="D27" s="522"/>
      <c r="E27" s="522"/>
      <c r="F27" s="522"/>
      <c r="G27" s="523"/>
      <c r="H27" s="527"/>
      <c r="I27" s="528"/>
      <c r="J27" s="528"/>
      <c r="K27" s="529"/>
      <c r="L27" s="533"/>
      <c r="M27" s="534"/>
      <c r="N27" s="534"/>
      <c r="O27" s="535"/>
      <c r="P27" s="533"/>
      <c r="Q27" s="534"/>
      <c r="R27" s="535"/>
      <c r="S27" s="533"/>
      <c r="T27" s="534"/>
      <c r="U27" s="540"/>
      <c r="V27" s="543"/>
      <c r="W27" s="545"/>
      <c r="X27" s="490"/>
      <c r="Z27" s="512"/>
      <c r="AA27" s="516"/>
      <c r="AB27" s="517"/>
      <c r="AC27" s="522"/>
      <c r="AD27" s="522"/>
      <c r="AE27" s="522"/>
      <c r="AF27" s="523"/>
      <c r="AG27" s="527"/>
      <c r="AH27" s="528"/>
      <c r="AI27" s="528"/>
      <c r="AJ27" s="529"/>
      <c r="AK27" s="533"/>
      <c r="AL27" s="534"/>
      <c r="AM27" s="534"/>
      <c r="AN27" s="535"/>
      <c r="AO27" s="533"/>
      <c r="AP27" s="534"/>
      <c r="AQ27" s="535"/>
      <c r="AR27" s="533"/>
      <c r="AS27" s="534"/>
      <c r="AT27" s="540"/>
      <c r="AU27" s="543"/>
      <c r="AV27" s="545"/>
      <c r="AW27" s="490"/>
      <c r="AY27" s="512"/>
      <c r="AZ27" s="516"/>
      <c r="BA27" s="517"/>
      <c r="BB27" s="522"/>
      <c r="BC27" s="522"/>
      <c r="BD27" s="522"/>
      <c r="BE27" s="523"/>
      <c r="BF27" s="527"/>
      <c r="BG27" s="528"/>
      <c r="BH27" s="528"/>
      <c r="BI27" s="529"/>
      <c r="BJ27" s="533"/>
      <c r="BK27" s="534"/>
      <c r="BL27" s="534"/>
      <c r="BM27" s="535"/>
      <c r="BN27" s="533"/>
      <c r="BO27" s="534"/>
      <c r="BP27" s="535"/>
      <c r="BQ27" s="533"/>
      <c r="BR27" s="534"/>
      <c r="BS27" s="540"/>
      <c r="BT27" s="543"/>
      <c r="BU27" s="545"/>
      <c r="BV27" s="490"/>
      <c r="BX27" s="512"/>
      <c r="BY27" s="516"/>
      <c r="BZ27" s="517"/>
      <c r="CA27" s="522"/>
      <c r="CB27" s="522"/>
      <c r="CC27" s="522"/>
      <c r="CD27" s="523"/>
      <c r="CE27" s="527"/>
      <c r="CF27" s="528"/>
      <c r="CG27" s="528"/>
      <c r="CH27" s="529"/>
      <c r="CI27" s="533"/>
      <c r="CJ27" s="534"/>
      <c r="CK27" s="534"/>
      <c r="CL27" s="535"/>
      <c r="CM27" s="533"/>
      <c r="CN27" s="534"/>
      <c r="CO27" s="535"/>
      <c r="CP27" s="533"/>
      <c r="CQ27" s="534"/>
      <c r="CR27" s="540"/>
      <c r="CS27" s="543"/>
      <c r="CT27" s="545"/>
      <c r="CU27" s="490"/>
      <c r="CW27" s="512"/>
      <c r="CX27" s="516"/>
      <c r="CY27" s="517"/>
      <c r="CZ27" s="522"/>
      <c r="DA27" s="522"/>
      <c r="DB27" s="522"/>
      <c r="DC27" s="523"/>
      <c r="DD27" s="527"/>
      <c r="DE27" s="528"/>
      <c r="DF27" s="528"/>
      <c r="DG27" s="529"/>
      <c r="DH27" s="533"/>
      <c r="DI27" s="534"/>
      <c r="DJ27" s="534"/>
      <c r="DK27" s="535"/>
      <c r="DL27" s="533"/>
      <c r="DM27" s="534"/>
      <c r="DN27" s="535"/>
      <c r="DO27" s="533"/>
      <c r="DP27" s="534"/>
      <c r="DQ27" s="540"/>
      <c r="DR27" s="543"/>
      <c r="DS27" s="545"/>
      <c r="DT27" s="490"/>
      <c r="DV27" s="512"/>
      <c r="DW27" s="516"/>
      <c r="DX27" s="517"/>
      <c r="DY27" s="522"/>
      <c r="DZ27" s="522"/>
      <c r="EA27" s="522"/>
      <c r="EB27" s="523"/>
      <c r="EC27" s="527"/>
      <c r="ED27" s="528"/>
      <c r="EE27" s="528"/>
      <c r="EF27" s="529"/>
      <c r="EG27" s="533"/>
      <c r="EH27" s="534"/>
      <c r="EI27" s="534"/>
      <c r="EJ27" s="535"/>
      <c r="EK27" s="533"/>
      <c r="EL27" s="534"/>
      <c r="EM27" s="535"/>
      <c r="EN27" s="533"/>
      <c r="EO27" s="534"/>
      <c r="EP27" s="540"/>
      <c r="EQ27" s="543"/>
      <c r="ER27" s="545"/>
      <c r="ES27" s="490"/>
    </row>
    <row r="28" spans="1:149" ht="16.8" customHeight="1">
      <c r="A28" s="513"/>
      <c r="B28" s="518"/>
      <c r="C28" s="519"/>
      <c r="D28" s="491" t="str">
        <f>VLOOKUP(A26,データシート!$B:$G,6,FALSE)</f>
        <v/>
      </c>
      <c r="E28" s="491"/>
      <c r="F28" s="491"/>
      <c r="G28" s="492"/>
      <c r="H28" s="493" t="str">
        <f>VLOOKUP(A26,データシート!$B:$V,9,FALSE)</f>
        <v>予・注</v>
      </c>
      <c r="I28" s="494"/>
      <c r="J28" s="495" t="str">
        <f>VLOOKUP(A26,データシート!$B:$V,8,FALSE)</f>
        <v>有・無</v>
      </c>
      <c r="K28" s="496"/>
      <c r="L28" s="536"/>
      <c r="M28" s="537"/>
      <c r="N28" s="537"/>
      <c r="O28" s="538"/>
      <c r="P28" s="536"/>
      <c r="Q28" s="537"/>
      <c r="R28" s="538"/>
      <c r="S28" s="536"/>
      <c r="T28" s="537"/>
      <c r="U28" s="541"/>
      <c r="V28" s="46"/>
      <c r="W28" s="47"/>
      <c r="X28" s="48"/>
      <c r="Z28" s="513"/>
      <c r="AA28" s="518"/>
      <c r="AB28" s="519"/>
      <c r="AC28" s="491" t="str">
        <f>VLOOKUP(Z26,データシート!$B:$G,6,FALSE)</f>
        <v/>
      </c>
      <c r="AD28" s="491"/>
      <c r="AE28" s="491"/>
      <c r="AF28" s="492"/>
      <c r="AG28" s="493" t="str">
        <f>VLOOKUP(Z26,データシート!$B:$V,9,FALSE)</f>
        <v>予・注</v>
      </c>
      <c r="AH28" s="494"/>
      <c r="AI28" s="495" t="str">
        <f>VLOOKUP(Z26,データシート!$B:$V,8,FALSE)</f>
        <v>有・無</v>
      </c>
      <c r="AJ28" s="496"/>
      <c r="AK28" s="536"/>
      <c r="AL28" s="537"/>
      <c r="AM28" s="537"/>
      <c r="AN28" s="538"/>
      <c r="AO28" s="536"/>
      <c r="AP28" s="537"/>
      <c r="AQ28" s="538"/>
      <c r="AR28" s="536"/>
      <c r="AS28" s="537"/>
      <c r="AT28" s="541"/>
      <c r="AU28" s="46"/>
      <c r="AV28" s="47"/>
      <c r="AW28" s="48"/>
      <c r="AY28" s="513"/>
      <c r="AZ28" s="518"/>
      <c r="BA28" s="519"/>
      <c r="BB28" s="491" t="str">
        <f>VLOOKUP(AY26,データシート!$B:$G,6,FALSE)</f>
        <v/>
      </c>
      <c r="BC28" s="491"/>
      <c r="BD28" s="491"/>
      <c r="BE28" s="492"/>
      <c r="BF28" s="493" t="str">
        <f>VLOOKUP(AY26,データシート!$B:$V,9,FALSE)</f>
        <v>予・注</v>
      </c>
      <c r="BG28" s="494"/>
      <c r="BH28" s="495" t="str">
        <f>VLOOKUP(AY26,データシート!$B:$V,8,FALSE)</f>
        <v>有・無</v>
      </c>
      <c r="BI28" s="496"/>
      <c r="BJ28" s="536"/>
      <c r="BK28" s="537"/>
      <c r="BL28" s="537"/>
      <c r="BM28" s="538"/>
      <c r="BN28" s="536"/>
      <c r="BO28" s="537"/>
      <c r="BP28" s="538"/>
      <c r="BQ28" s="536"/>
      <c r="BR28" s="537"/>
      <c r="BS28" s="541"/>
      <c r="BT28" s="46"/>
      <c r="BU28" s="47"/>
      <c r="BV28" s="48"/>
      <c r="BX28" s="513"/>
      <c r="BY28" s="518"/>
      <c r="BZ28" s="519"/>
      <c r="CA28" s="491" t="str">
        <f>VLOOKUP(BX26,データシート!$B:$G,6,FALSE)</f>
        <v/>
      </c>
      <c r="CB28" s="491"/>
      <c r="CC28" s="491"/>
      <c r="CD28" s="492"/>
      <c r="CE28" s="493" t="str">
        <f>VLOOKUP(BX26,データシート!$B:$V,9,FALSE)</f>
        <v>予・注</v>
      </c>
      <c r="CF28" s="494"/>
      <c r="CG28" s="495" t="str">
        <f>VLOOKUP(BX26,データシート!$B:$V,8,FALSE)</f>
        <v>有・無</v>
      </c>
      <c r="CH28" s="496"/>
      <c r="CI28" s="536"/>
      <c r="CJ28" s="537"/>
      <c r="CK28" s="537"/>
      <c r="CL28" s="538"/>
      <c r="CM28" s="536"/>
      <c r="CN28" s="537"/>
      <c r="CO28" s="538"/>
      <c r="CP28" s="536"/>
      <c r="CQ28" s="537"/>
      <c r="CR28" s="541"/>
      <c r="CS28" s="46"/>
      <c r="CT28" s="47"/>
      <c r="CU28" s="48"/>
      <c r="CW28" s="513"/>
      <c r="CX28" s="518"/>
      <c r="CY28" s="519"/>
      <c r="CZ28" s="491" t="str">
        <f>VLOOKUP(CW26,データシート!$B:$G,6,FALSE)</f>
        <v/>
      </c>
      <c r="DA28" s="491"/>
      <c r="DB28" s="491"/>
      <c r="DC28" s="492"/>
      <c r="DD28" s="493" t="str">
        <f>VLOOKUP(CW26,データシート!$B:$V,9,FALSE)</f>
        <v>予・注</v>
      </c>
      <c r="DE28" s="494"/>
      <c r="DF28" s="495" t="str">
        <f>VLOOKUP(CW26,データシート!$B:$V,8,FALSE)</f>
        <v>有・無</v>
      </c>
      <c r="DG28" s="496"/>
      <c r="DH28" s="536"/>
      <c r="DI28" s="537"/>
      <c r="DJ28" s="537"/>
      <c r="DK28" s="538"/>
      <c r="DL28" s="536"/>
      <c r="DM28" s="537"/>
      <c r="DN28" s="538"/>
      <c r="DO28" s="536"/>
      <c r="DP28" s="537"/>
      <c r="DQ28" s="541"/>
      <c r="DR28" s="46"/>
      <c r="DS28" s="47"/>
      <c r="DT28" s="48"/>
      <c r="DV28" s="513"/>
      <c r="DW28" s="518"/>
      <c r="DX28" s="519"/>
      <c r="DY28" s="491" t="str">
        <f>VLOOKUP(DV26,データシート!$B:$G,6,FALSE)</f>
        <v/>
      </c>
      <c r="DZ28" s="491"/>
      <c r="EA28" s="491"/>
      <c r="EB28" s="492"/>
      <c r="EC28" s="493" t="str">
        <f>VLOOKUP(DV26,データシート!$B:$V,9,FALSE)</f>
        <v>予・注</v>
      </c>
      <c r="ED28" s="494"/>
      <c r="EE28" s="495" t="str">
        <f>VLOOKUP(DV26,データシート!$B:$V,8,FALSE)</f>
        <v>有・無</v>
      </c>
      <c r="EF28" s="496"/>
      <c r="EG28" s="536"/>
      <c r="EH28" s="537"/>
      <c r="EI28" s="537"/>
      <c r="EJ28" s="538"/>
      <c r="EK28" s="536"/>
      <c r="EL28" s="537"/>
      <c r="EM28" s="538"/>
      <c r="EN28" s="536"/>
      <c r="EO28" s="537"/>
      <c r="EP28" s="541"/>
      <c r="EQ28" s="46"/>
      <c r="ER28" s="47"/>
      <c r="ES28" s="48"/>
    </row>
    <row r="29" spans="1:149" ht="8.4" customHeight="1">
      <c r="A29" s="511">
        <v>6</v>
      </c>
      <c r="B29" s="514" t="str">
        <f>VLOOKUP(A29,データシート!$B:$N,4,FALSE)</f>
        <v/>
      </c>
      <c r="C29" s="515"/>
      <c r="D29" s="520" t="str">
        <f>VLOOKUP(A29,データシート!$B:$G,5,FALSE)</f>
        <v/>
      </c>
      <c r="E29" s="520"/>
      <c r="F29" s="520"/>
      <c r="G29" s="521"/>
      <c r="H29" s="524" t="str">
        <f>VLOOKUP(A29,データシート!$B:$V,15,FALSE)</f>
        <v/>
      </c>
      <c r="I29" s="525"/>
      <c r="J29" s="525"/>
      <c r="K29" s="526"/>
      <c r="L29" s="530" t="str">
        <f>VLOOKUP(A29,データシート!$B:$V,16,FALSE)</f>
        <v/>
      </c>
      <c r="M29" s="531"/>
      <c r="N29" s="531"/>
      <c r="O29" s="532"/>
      <c r="P29" s="530" t="str">
        <f>VLOOKUP(A29,データシート!$B:$V,17,FALSE)</f>
        <v/>
      </c>
      <c r="Q29" s="531"/>
      <c r="R29" s="532"/>
      <c r="S29" s="530" t="str">
        <f>VLOOKUP(A29,データシート!$B:$V,18,FALSE)</f>
        <v/>
      </c>
      <c r="T29" s="531"/>
      <c r="U29" s="539"/>
      <c r="V29" s="542"/>
      <c r="W29" s="544"/>
      <c r="X29" s="489"/>
      <c r="Z29" s="511">
        <v>15</v>
      </c>
      <c r="AA29" s="514" t="str">
        <f>VLOOKUP(Z29,データシート!$B:$N,4,FALSE)</f>
        <v/>
      </c>
      <c r="AB29" s="515"/>
      <c r="AC29" s="520" t="str">
        <f>VLOOKUP(Z29,データシート!$B:$G,5,FALSE)</f>
        <v/>
      </c>
      <c r="AD29" s="520"/>
      <c r="AE29" s="520"/>
      <c r="AF29" s="521"/>
      <c r="AG29" s="524" t="str">
        <f>VLOOKUP(Z29,データシート!$B:$V,15,FALSE)</f>
        <v/>
      </c>
      <c r="AH29" s="525"/>
      <c r="AI29" s="525"/>
      <c r="AJ29" s="526"/>
      <c r="AK29" s="530" t="str">
        <f>VLOOKUP(Z29,データシート!$B:$V,16,FALSE)</f>
        <v/>
      </c>
      <c r="AL29" s="531"/>
      <c r="AM29" s="531"/>
      <c r="AN29" s="532"/>
      <c r="AO29" s="530" t="str">
        <f>VLOOKUP(Z29,データシート!$B:$V,17,FALSE)</f>
        <v/>
      </c>
      <c r="AP29" s="531"/>
      <c r="AQ29" s="532"/>
      <c r="AR29" s="530" t="str">
        <f>VLOOKUP(Z29,データシート!$B:$V,18,FALSE)</f>
        <v/>
      </c>
      <c r="AS29" s="531"/>
      <c r="AT29" s="539"/>
      <c r="AU29" s="542"/>
      <c r="AV29" s="544"/>
      <c r="AW29" s="489"/>
      <c r="AY29" s="511">
        <v>24</v>
      </c>
      <c r="AZ29" s="514" t="str">
        <f>VLOOKUP(AY29,データシート!$B:$N,4,FALSE)</f>
        <v/>
      </c>
      <c r="BA29" s="515"/>
      <c r="BB29" s="520" t="str">
        <f>VLOOKUP(AY29,データシート!$B:$G,5,FALSE)</f>
        <v/>
      </c>
      <c r="BC29" s="520"/>
      <c r="BD29" s="520"/>
      <c r="BE29" s="521"/>
      <c r="BF29" s="524" t="str">
        <f>VLOOKUP(AY29,データシート!$B:$V,15,FALSE)</f>
        <v/>
      </c>
      <c r="BG29" s="525"/>
      <c r="BH29" s="525"/>
      <c r="BI29" s="526"/>
      <c r="BJ29" s="530" t="str">
        <f>VLOOKUP(AY29,データシート!$B:$V,16,FALSE)</f>
        <v/>
      </c>
      <c r="BK29" s="531"/>
      <c r="BL29" s="531"/>
      <c r="BM29" s="532"/>
      <c r="BN29" s="530" t="str">
        <f>VLOOKUP(AY29,データシート!$B:$V,17,FALSE)</f>
        <v/>
      </c>
      <c r="BO29" s="531"/>
      <c r="BP29" s="532"/>
      <c r="BQ29" s="530" t="str">
        <f>VLOOKUP(AY29,データシート!$B:$V,18,FALSE)</f>
        <v/>
      </c>
      <c r="BR29" s="531"/>
      <c r="BS29" s="539"/>
      <c r="BT29" s="542"/>
      <c r="BU29" s="544"/>
      <c r="BV29" s="489"/>
      <c r="BX29" s="511">
        <v>33</v>
      </c>
      <c r="BY29" s="514" t="str">
        <f>VLOOKUP(BX29,データシート!$B:$N,4,FALSE)</f>
        <v/>
      </c>
      <c r="BZ29" s="515"/>
      <c r="CA29" s="520" t="str">
        <f>VLOOKUP(BX29,データシート!$B:$G,5,FALSE)</f>
        <v/>
      </c>
      <c r="CB29" s="520"/>
      <c r="CC29" s="520"/>
      <c r="CD29" s="521"/>
      <c r="CE29" s="524" t="str">
        <f>VLOOKUP(BX29,データシート!$B:$V,15,FALSE)</f>
        <v/>
      </c>
      <c r="CF29" s="525"/>
      <c r="CG29" s="525"/>
      <c r="CH29" s="526"/>
      <c r="CI29" s="530" t="str">
        <f>VLOOKUP(BX29,データシート!$B:$V,16,FALSE)</f>
        <v/>
      </c>
      <c r="CJ29" s="531"/>
      <c r="CK29" s="531"/>
      <c r="CL29" s="532"/>
      <c r="CM29" s="530" t="str">
        <f>VLOOKUP(BX29,データシート!$B:$V,17,FALSE)</f>
        <v/>
      </c>
      <c r="CN29" s="531"/>
      <c r="CO29" s="532"/>
      <c r="CP29" s="530" t="str">
        <f>VLOOKUP(BX29,データシート!$B:$V,18,FALSE)</f>
        <v/>
      </c>
      <c r="CQ29" s="531"/>
      <c r="CR29" s="539"/>
      <c r="CS29" s="542"/>
      <c r="CT29" s="544"/>
      <c r="CU29" s="489"/>
      <c r="CW29" s="511">
        <v>42</v>
      </c>
      <c r="CX29" s="514" t="str">
        <f>VLOOKUP(CW29,データシート!$B:$N,4,FALSE)</f>
        <v/>
      </c>
      <c r="CY29" s="515"/>
      <c r="CZ29" s="520" t="str">
        <f>VLOOKUP(CW29,データシート!$B:$G,5,FALSE)</f>
        <v/>
      </c>
      <c r="DA29" s="520"/>
      <c r="DB29" s="520"/>
      <c r="DC29" s="521"/>
      <c r="DD29" s="524" t="str">
        <f>VLOOKUP(CW29,データシート!$B:$V,15,FALSE)</f>
        <v/>
      </c>
      <c r="DE29" s="525"/>
      <c r="DF29" s="525"/>
      <c r="DG29" s="526"/>
      <c r="DH29" s="530" t="str">
        <f>VLOOKUP(CW29,データシート!$B:$V,16,FALSE)</f>
        <v/>
      </c>
      <c r="DI29" s="531"/>
      <c r="DJ29" s="531"/>
      <c r="DK29" s="532"/>
      <c r="DL29" s="530" t="str">
        <f>VLOOKUP(CW29,データシート!$B:$V,17,FALSE)</f>
        <v/>
      </c>
      <c r="DM29" s="531"/>
      <c r="DN29" s="532"/>
      <c r="DO29" s="530" t="str">
        <f>VLOOKUP(CW29,データシート!$B:$V,18,FALSE)</f>
        <v/>
      </c>
      <c r="DP29" s="531"/>
      <c r="DQ29" s="539"/>
      <c r="DR29" s="542"/>
      <c r="DS29" s="544"/>
      <c r="DT29" s="489"/>
      <c r="DV29" s="511">
        <v>51</v>
      </c>
      <c r="DW29" s="514" t="str">
        <f>VLOOKUP(DV29,データシート!$B:$N,4,FALSE)</f>
        <v/>
      </c>
      <c r="DX29" s="515"/>
      <c r="DY29" s="520" t="str">
        <f>VLOOKUP(DV29,データシート!$B:$G,5,FALSE)</f>
        <v/>
      </c>
      <c r="DZ29" s="520"/>
      <c r="EA29" s="520"/>
      <c r="EB29" s="521"/>
      <c r="EC29" s="524" t="str">
        <f>VLOOKUP(DV29,データシート!$B:$V,15,FALSE)</f>
        <v/>
      </c>
      <c r="ED29" s="525"/>
      <c r="EE29" s="525"/>
      <c r="EF29" s="526"/>
      <c r="EG29" s="530" t="str">
        <f>VLOOKUP(DV29,データシート!$B:$V,16,FALSE)</f>
        <v/>
      </c>
      <c r="EH29" s="531"/>
      <c r="EI29" s="531"/>
      <c r="EJ29" s="532"/>
      <c r="EK29" s="530" t="str">
        <f>VLOOKUP(DV29,データシート!$B:$V,17,FALSE)</f>
        <v/>
      </c>
      <c r="EL29" s="531"/>
      <c r="EM29" s="532"/>
      <c r="EN29" s="530" t="str">
        <f>VLOOKUP(DV29,データシート!$B:$V,18,FALSE)</f>
        <v/>
      </c>
      <c r="EO29" s="531"/>
      <c r="EP29" s="539"/>
      <c r="EQ29" s="542"/>
      <c r="ER29" s="544"/>
      <c r="ES29" s="489"/>
    </row>
    <row r="30" spans="1:149" ht="8.4" customHeight="1">
      <c r="A30" s="512"/>
      <c r="B30" s="516"/>
      <c r="C30" s="517"/>
      <c r="D30" s="522"/>
      <c r="E30" s="522"/>
      <c r="F30" s="522"/>
      <c r="G30" s="523"/>
      <c r="H30" s="527"/>
      <c r="I30" s="528"/>
      <c r="J30" s="528"/>
      <c r="K30" s="529"/>
      <c r="L30" s="533"/>
      <c r="M30" s="534"/>
      <c r="N30" s="534"/>
      <c r="O30" s="535"/>
      <c r="P30" s="533"/>
      <c r="Q30" s="534"/>
      <c r="R30" s="535"/>
      <c r="S30" s="533"/>
      <c r="T30" s="534"/>
      <c r="U30" s="540"/>
      <c r="V30" s="543"/>
      <c r="W30" s="545"/>
      <c r="X30" s="490"/>
      <c r="Z30" s="512"/>
      <c r="AA30" s="516"/>
      <c r="AB30" s="517"/>
      <c r="AC30" s="522"/>
      <c r="AD30" s="522"/>
      <c r="AE30" s="522"/>
      <c r="AF30" s="523"/>
      <c r="AG30" s="527"/>
      <c r="AH30" s="528"/>
      <c r="AI30" s="528"/>
      <c r="AJ30" s="529"/>
      <c r="AK30" s="533"/>
      <c r="AL30" s="534"/>
      <c r="AM30" s="534"/>
      <c r="AN30" s="535"/>
      <c r="AO30" s="533"/>
      <c r="AP30" s="534"/>
      <c r="AQ30" s="535"/>
      <c r="AR30" s="533"/>
      <c r="AS30" s="534"/>
      <c r="AT30" s="540"/>
      <c r="AU30" s="543"/>
      <c r="AV30" s="545"/>
      <c r="AW30" s="490"/>
      <c r="AY30" s="512"/>
      <c r="AZ30" s="516"/>
      <c r="BA30" s="517"/>
      <c r="BB30" s="522"/>
      <c r="BC30" s="522"/>
      <c r="BD30" s="522"/>
      <c r="BE30" s="523"/>
      <c r="BF30" s="527"/>
      <c r="BG30" s="528"/>
      <c r="BH30" s="528"/>
      <c r="BI30" s="529"/>
      <c r="BJ30" s="533"/>
      <c r="BK30" s="534"/>
      <c r="BL30" s="534"/>
      <c r="BM30" s="535"/>
      <c r="BN30" s="533"/>
      <c r="BO30" s="534"/>
      <c r="BP30" s="535"/>
      <c r="BQ30" s="533"/>
      <c r="BR30" s="534"/>
      <c r="BS30" s="540"/>
      <c r="BT30" s="543"/>
      <c r="BU30" s="545"/>
      <c r="BV30" s="490"/>
      <c r="BX30" s="512"/>
      <c r="BY30" s="516"/>
      <c r="BZ30" s="517"/>
      <c r="CA30" s="522"/>
      <c r="CB30" s="522"/>
      <c r="CC30" s="522"/>
      <c r="CD30" s="523"/>
      <c r="CE30" s="527"/>
      <c r="CF30" s="528"/>
      <c r="CG30" s="528"/>
      <c r="CH30" s="529"/>
      <c r="CI30" s="533"/>
      <c r="CJ30" s="534"/>
      <c r="CK30" s="534"/>
      <c r="CL30" s="535"/>
      <c r="CM30" s="533"/>
      <c r="CN30" s="534"/>
      <c r="CO30" s="535"/>
      <c r="CP30" s="533"/>
      <c r="CQ30" s="534"/>
      <c r="CR30" s="540"/>
      <c r="CS30" s="543"/>
      <c r="CT30" s="545"/>
      <c r="CU30" s="490"/>
      <c r="CW30" s="512"/>
      <c r="CX30" s="516"/>
      <c r="CY30" s="517"/>
      <c r="CZ30" s="522"/>
      <c r="DA30" s="522"/>
      <c r="DB30" s="522"/>
      <c r="DC30" s="523"/>
      <c r="DD30" s="527"/>
      <c r="DE30" s="528"/>
      <c r="DF30" s="528"/>
      <c r="DG30" s="529"/>
      <c r="DH30" s="533"/>
      <c r="DI30" s="534"/>
      <c r="DJ30" s="534"/>
      <c r="DK30" s="535"/>
      <c r="DL30" s="533"/>
      <c r="DM30" s="534"/>
      <c r="DN30" s="535"/>
      <c r="DO30" s="533"/>
      <c r="DP30" s="534"/>
      <c r="DQ30" s="540"/>
      <c r="DR30" s="543"/>
      <c r="DS30" s="545"/>
      <c r="DT30" s="490"/>
      <c r="DV30" s="512"/>
      <c r="DW30" s="516"/>
      <c r="DX30" s="517"/>
      <c r="DY30" s="522"/>
      <c r="DZ30" s="522"/>
      <c r="EA30" s="522"/>
      <c r="EB30" s="523"/>
      <c r="EC30" s="527"/>
      <c r="ED30" s="528"/>
      <c r="EE30" s="528"/>
      <c r="EF30" s="529"/>
      <c r="EG30" s="533"/>
      <c r="EH30" s="534"/>
      <c r="EI30" s="534"/>
      <c r="EJ30" s="535"/>
      <c r="EK30" s="533"/>
      <c r="EL30" s="534"/>
      <c r="EM30" s="535"/>
      <c r="EN30" s="533"/>
      <c r="EO30" s="534"/>
      <c r="EP30" s="540"/>
      <c r="EQ30" s="543"/>
      <c r="ER30" s="545"/>
      <c r="ES30" s="490"/>
    </row>
    <row r="31" spans="1:149" ht="16.8" customHeight="1">
      <c r="A31" s="513"/>
      <c r="B31" s="518"/>
      <c r="C31" s="519"/>
      <c r="D31" s="491" t="str">
        <f>VLOOKUP(A29,データシート!$B:$G,6,FALSE)</f>
        <v/>
      </c>
      <c r="E31" s="491"/>
      <c r="F31" s="491"/>
      <c r="G31" s="492"/>
      <c r="H31" s="493" t="str">
        <f>VLOOKUP(A29,データシート!$B:$V,9,FALSE)</f>
        <v>予・注</v>
      </c>
      <c r="I31" s="494"/>
      <c r="J31" s="495" t="str">
        <f>VLOOKUP(A29,データシート!$B:$V,8,FALSE)</f>
        <v>有・無</v>
      </c>
      <c r="K31" s="496"/>
      <c r="L31" s="536"/>
      <c r="M31" s="537"/>
      <c r="N31" s="537"/>
      <c r="O31" s="538"/>
      <c r="P31" s="536"/>
      <c r="Q31" s="537"/>
      <c r="R31" s="538"/>
      <c r="S31" s="536"/>
      <c r="T31" s="537"/>
      <c r="U31" s="541"/>
      <c r="V31" s="46"/>
      <c r="W31" s="47"/>
      <c r="X31" s="48"/>
      <c r="Z31" s="513"/>
      <c r="AA31" s="518"/>
      <c r="AB31" s="519"/>
      <c r="AC31" s="491" t="str">
        <f>VLOOKUP(Z29,データシート!$B:$G,6,FALSE)</f>
        <v/>
      </c>
      <c r="AD31" s="491"/>
      <c r="AE31" s="491"/>
      <c r="AF31" s="492"/>
      <c r="AG31" s="493" t="str">
        <f>VLOOKUP(Z29,データシート!$B:$V,9,FALSE)</f>
        <v>予・注</v>
      </c>
      <c r="AH31" s="494"/>
      <c r="AI31" s="495" t="str">
        <f>VLOOKUP(Z29,データシート!$B:$V,8,FALSE)</f>
        <v>有・無</v>
      </c>
      <c r="AJ31" s="496"/>
      <c r="AK31" s="536"/>
      <c r="AL31" s="537"/>
      <c r="AM31" s="537"/>
      <c r="AN31" s="538"/>
      <c r="AO31" s="536"/>
      <c r="AP31" s="537"/>
      <c r="AQ31" s="538"/>
      <c r="AR31" s="536"/>
      <c r="AS31" s="537"/>
      <c r="AT31" s="541"/>
      <c r="AU31" s="46"/>
      <c r="AV31" s="47"/>
      <c r="AW31" s="48"/>
      <c r="AY31" s="513"/>
      <c r="AZ31" s="518"/>
      <c r="BA31" s="519"/>
      <c r="BB31" s="491" t="str">
        <f>VLOOKUP(AY29,データシート!$B:$G,6,FALSE)</f>
        <v/>
      </c>
      <c r="BC31" s="491"/>
      <c r="BD31" s="491"/>
      <c r="BE31" s="492"/>
      <c r="BF31" s="493" t="str">
        <f>VLOOKUP(AY29,データシート!$B:$V,9,FALSE)</f>
        <v>予・注</v>
      </c>
      <c r="BG31" s="494"/>
      <c r="BH31" s="495" t="str">
        <f>VLOOKUP(AY29,データシート!$B:$V,8,FALSE)</f>
        <v>有・無</v>
      </c>
      <c r="BI31" s="496"/>
      <c r="BJ31" s="536"/>
      <c r="BK31" s="537"/>
      <c r="BL31" s="537"/>
      <c r="BM31" s="538"/>
      <c r="BN31" s="536"/>
      <c r="BO31" s="537"/>
      <c r="BP31" s="538"/>
      <c r="BQ31" s="536"/>
      <c r="BR31" s="537"/>
      <c r="BS31" s="541"/>
      <c r="BT31" s="46"/>
      <c r="BU31" s="47"/>
      <c r="BV31" s="48"/>
      <c r="BX31" s="513"/>
      <c r="BY31" s="518"/>
      <c r="BZ31" s="519"/>
      <c r="CA31" s="491" t="str">
        <f>VLOOKUP(BX29,データシート!$B:$G,6,FALSE)</f>
        <v/>
      </c>
      <c r="CB31" s="491"/>
      <c r="CC31" s="491"/>
      <c r="CD31" s="492"/>
      <c r="CE31" s="493" t="str">
        <f>VLOOKUP(BX29,データシート!$B:$V,9,FALSE)</f>
        <v>予・注</v>
      </c>
      <c r="CF31" s="494"/>
      <c r="CG31" s="495" t="str">
        <f>VLOOKUP(BX29,データシート!$B:$V,8,FALSE)</f>
        <v>有・無</v>
      </c>
      <c r="CH31" s="496"/>
      <c r="CI31" s="536"/>
      <c r="CJ31" s="537"/>
      <c r="CK31" s="537"/>
      <c r="CL31" s="538"/>
      <c r="CM31" s="536"/>
      <c r="CN31" s="537"/>
      <c r="CO31" s="538"/>
      <c r="CP31" s="536"/>
      <c r="CQ31" s="537"/>
      <c r="CR31" s="541"/>
      <c r="CS31" s="46"/>
      <c r="CT31" s="47"/>
      <c r="CU31" s="48"/>
      <c r="CW31" s="513"/>
      <c r="CX31" s="518"/>
      <c r="CY31" s="519"/>
      <c r="CZ31" s="491" t="str">
        <f>VLOOKUP(CW29,データシート!$B:$G,6,FALSE)</f>
        <v/>
      </c>
      <c r="DA31" s="491"/>
      <c r="DB31" s="491"/>
      <c r="DC31" s="492"/>
      <c r="DD31" s="493" t="str">
        <f>VLOOKUP(CW29,データシート!$B:$V,9,FALSE)</f>
        <v>予・注</v>
      </c>
      <c r="DE31" s="494"/>
      <c r="DF31" s="495" t="str">
        <f>VLOOKUP(CW29,データシート!$B:$V,8,FALSE)</f>
        <v>有・無</v>
      </c>
      <c r="DG31" s="496"/>
      <c r="DH31" s="536"/>
      <c r="DI31" s="537"/>
      <c r="DJ31" s="537"/>
      <c r="DK31" s="538"/>
      <c r="DL31" s="536"/>
      <c r="DM31" s="537"/>
      <c r="DN31" s="538"/>
      <c r="DO31" s="536"/>
      <c r="DP31" s="537"/>
      <c r="DQ31" s="541"/>
      <c r="DR31" s="46"/>
      <c r="DS31" s="47"/>
      <c r="DT31" s="48"/>
      <c r="DV31" s="513"/>
      <c r="DW31" s="518"/>
      <c r="DX31" s="519"/>
      <c r="DY31" s="491" t="str">
        <f>VLOOKUP(DV29,データシート!$B:$G,6,FALSE)</f>
        <v/>
      </c>
      <c r="DZ31" s="491"/>
      <c r="EA31" s="491"/>
      <c r="EB31" s="492"/>
      <c r="EC31" s="493" t="str">
        <f>VLOOKUP(DV29,データシート!$B:$V,9,FALSE)</f>
        <v>予・注</v>
      </c>
      <c r="ED31" s="494"/>
      <c r="EE31" s="495" t="str">
        <f>VLOOKUP(DV29,データシート!$B:$V,8,FALSE)</f>
        <v>有・無</v>
      </c>
      <c r="EF31" s="496"/>
      <c r="EG31" s="536"/>
      <c r="EH31" s="537"/>
      <c r="EI31" s="537"/>
      <c r="EJ31" s="538"/>
      <c r="EK31" s="536"/>
      <c r="EL31" s="537"/>
      <c r="EM31" s="538"/>
      <c r="EN31" s="536"/>
      <c r="EO31" s="537"/>
      <c r="EP31" s="541"/>
      <c r="EQ31" s="46"/>
      <c r="ER31" s="47"/>
      <c r="ES31" s="48"/>
    </row>
    <row r="32" spans="1:149" ht="8.4" customHeight="1">
      <c r="A32" s="511">
        <v>7</v>
      </c>
      <c r="B32" s="514" t="str">
        <f>VLOOKUP(A32,データシート!$B:$N,4,FALSE)</f>
        <v/>
      </c>
      <c r="C32" s="515"/>
      <c r="D32" s="520" t="str">
        <f>VLOOKUP(A32,データシート!$B:$G,5,FALSE)</f>
        <v/>
      </c>
      <c r="E32" s="520"/>
      <c r="F32" s="520"/>
      <c r="G32" s="521"/>
      <c r="H32" s="524" t="str">
        <f>VLOOKUP(A32,データシート!$B:$V,15,FALSE)</f>
        <v/>
      </c>
      <c r="I32" s="525"/>
      <c r="J32" s="525"/>
      <c r="K32" s="526"/>
      <c r="L32" s="530" t="str">
        <f>VLOOKUP(A32,データシート!$B:$V,16,FALSE)</f>
        <v/>
      </c>
      <c r="M32" s="531"/>
      <c r="N32" s="531"/>
      <c r="O32" s="532"/>
      <c r="P32" s="530" t="str">
        <f>VLOOKUP(A32,データシート!$B:$V,17,FALSE)</f>
        <v/>
      </c>
      <c r="Q32" s="531"/>
      <c r="R32" s="532"/>
      <c r="S32" s="530" t="str">
        <f>VLOOKUP(A32,データシート!$B:$V,18,FALSE)</f>
        <v/>
      </c>
      <c r="T32" s="531"/>
      <c r="U32" s="539"/>
      <c r="V32" s="542"/>
      <c r="W32" s="544"/>
      <c r="X32" s="489"/>
      <c r="Z32" s="511">
        <v>16</v>
      </c>
      <c r="AA32" s="514" t="str">
        <f>VLOOKUP(Z32,データシート!$B:$N,4,FALSE)</f>
        <v/>
      </c>
      <c r="AB32" s="515"/>
      <c r="AC32" s="520" t="str">
        <f>VLOOKUP(Z32,データシート!$B:$G,5,FALSE)</f>
        <v/>
      </c>
      <c r="AD32" s="520"/>
      <c r="AE32" s="520"/>
      <c r="AF32" s="521"/>
      <c r="AG32" s="524" t="str">
        <f>VLOOKUP(Z32,データシート!$B:$V,15,FALSE)</f>
        <v/>
      </c>
      <c r="AH32" s="525"/>
      <c r="AI32" s="525"/>
      <c r="AJ32" s="526"/>
      <c r="AK32" s="530" t="str">
        <f>VLOOKUP(Z32,データシート!$B:$V,16,FALSE)</f>
        <v/>
      </c>
      <c r="AL32" s="531"/>
      <c r="AM32" s="531"/>
      <c r="AN32" s="532"/>
      <c r="AO32" s="530" t="str">
        <f>VLOOKUP(Z32,データシート!$B:$V,17,FALSE)</f>
        <v/>
      </c>
      <c r="AP32" s="531"/>
      <c r="AQ32" s="532"/>
      <c r="AR32" s="530" t="str">
        <f>VLOOKUP(Z32,データシート!$B:$V,18,FALSE)</f>
        <v/>
      </c>
      <c r="AS32" s="531"/>
      <c r="AT32" s="539"/>
      <c r="AU32" s="542"/>
      <c r="AV32" s="544"/>
      <c r="AW32" s="489"/>
      <c r="AY32" s="511">
        <v>25</v>
      </c>
      <c r="AZ32" s="514" t="str">
        <f>VLOOKUP(AY32,データシート!$B:$N,4,FALSE)</f>
        <v/>
      </c>
      <c r="BA32" s="515"/>
      <c r="BB32" s="520" t="str">
        <f>VLOOKUP(AY32,データシート!$B:$G,5,FALSE)</f>
        <v/>
      </c>
      <c r="BC32" s="520"/>
      <c r="BD32" s="520"/>
      <c r="BE32" s="521"/>
      <c r="BF32" s="524" t="str">
        <f>VLOOKUP(AY32,データシート!$B:$V,15,FALSE)</f>
        <v/>
      </c>
      <c r="BG32" s="525"/>
      <c r="BH32" s="525"/>
      <c r="BI32" s="526"/>
      <c r="BJ32" s="530" t="str">
        <f>VLOOKUP(AY32,データシート!$B:$V,16,FALSE)</f>
        <v/>
      </c>
      <c r="BK32" s="531"/>
      <c r="BL32" s="531"/>
      <c r="BM32" s="532"/>
      <c r="BN32" s="530" t="str">
        <f>VLOOKUP(AY32,データシート!$B:$V,17,FALSE)</f>
        <v/>
      </c>
      <c r="BO32" s="531"/>
      <c r="BP32" s="532"/>
      <c r="BQ32" s="530" t="str">
        <f>VLOOKUP(AY32,データシート!$B:$V,18,FALSE)</f>
        <v/>
      </c>
      <c r="BR32" s="531"/>
      <c r="BS32" s="539"/>
      <c r="BT32" s="542"/>
      <c r="BU32" s="544"/>
      <c r="BV32" s="489"/>
      <c r="BX32" s="511">
        <v>34</v>
      </c>
      <c r="BY32" s="514" t="str">
        <f>VLOOKUP(BX32,データシート!$B:$N,4,FALSE)</f>
        <v/>
      </c>
      <c r="BZ32" s="515"/>
      <c r="CA32" s="520" t="str">
        <f>VLOOKUP(BX32,データシート!$B:$G,5,FALSE)</f>
        <v/>
      </c>
      <c r="CB32" s="520"/>
      <c r="CC32" s="520"/>
      <c r="CD32" s="521"/>
      <c r="CE32" s="524" t="str">
        <f>VLOOKUP(BX32,データシート!$B:$V,15,FALSE)</f>
        <v/>
      </c>
      <c r="CF32" s="525"/>
      <c r="CG32" s="525"/>
      <c r="CH32" s="526"/>
      <c r="CI32" s="530" t="str">
        <f>VLOOKUP(BX32,データシート!$B:$V,16,FALSE)</f>
        <v/>
      </c>
      <c r="CJ32" s="531"/>
      <c r="CK32" s="531"/>
      <c r="CL32" s="532"/>
      <c r="CM32" s="530" t="str">
        <f>VLOOKUP(BX32,データシート!$B:$V,17,FALSE)</f>
        <v/>
      </c>
      <c r="CN32" s="531"/>
      <c r="CO32" s="532"/>
      <c r="CP32" s="530" t="str">
        <f>VLOOKUP(BX32,データシート!$B:$V,18,FALSE)</f>
        <v/>
      </c>
      <c r="CQ32" s="531"/>
      <c r="CR32" s="539"/>
      <c r="CS32" s="542"/>
      <c r="CT32" s="544"/>
      <c r="CU32" s="489"/>
      <c r="CW32" s="511">
        <v>43</v>
      </c>
      <c r="CX32" s="514" t="str">
        <f>VLOOKUP(CW32,データシート!$B:$N,4,FALSE)</f>
        <v/>
      </c>
      <c r="CY32" s="515"/>
      <c r="CZ32" s="520" t="str">
        <f>VLOOKUP(CW32,データシート!$B:$G,5,FALSE)</f>
        <v/>
      </c>
      <c r="DA32" s="520"/>
      <c r="DB32" s="520"/>
      <c r="DC32" s="521"/>
      <c r="DD32" s="524" t="str">
        <f>VLOOKUP(CW32,データシート!$B:$V,15,FALSE)</f>
        <v/>
      </c>
      <c r="DE32" s="525"/>
      <c r="DF32" s="525"/>
      <c r="DG32" s="526"/>
      <c r="DH32" s="530" t="str">
        <f>VLOOKUP(CW32,データシート!$B:$V,16,FALSE)</f>
        <v/>
      </c>
      <c r="DI32" s="531"/>
      <c r="DJ32" s="531"/>
      <c r="DK32" s="532"/>
      <c r="DL32" s="530" t="str">
        <f>VLOOKUP(CW32,データシート!$B:$V,17,FALSE)</f>
        <v/>
      </c>
      <c r="DM32" s="531"/>
      <c r="DN32" s="532"/>
      <c r="DO32" s="530" t="str">
        <f>VLOOKUP(CW32,データシート!$B:$V,18,FALSE)</f>
        <v/>
      </c>
      <c r="DP32" s="531"/>
      <c r="DQ32" s="539"/>
      <c r="DR32" s="542"/>
      <c r="DS32" s="544"/>
      <c r="DT32" s="489"/>
      <c r="DV32" s="511">
        <v>52</v>
      </c>
      <c r="DW32" s="514" t="str">
        <f>VLOOKUP(DV32,データシート!$B:$N,4,FALSE)</f>
        <v/>
      </c>
      <c r="DX32" s="515"/>
      <c r="DY32" s="520" t="str">
        <f>VLOOKUP(DV32,データシート!$B:$G,5,FALSE)</f>
        <v/>
      </c>
      <c r="DZ32" s="520"/>
      <c r="EA32" s="520"/>
      <c r="EB32" s="521"/>
      <c r="EC32" s="524" t="str">
        <f>VLOOKUP(DV32,データシート!$B:$V,15,FALSE)</f>
        <v/>
      </c>
      <c r="ED32" s="525"/>
      <c r="EE32" s="525"/>
      <c r="EF32" s="526"/>
      <c r="EG32" s="530" t="str">
        <f>VLOOKUP(DV32,データシート!$B:$V,16,FALSE)</f>
        <v/>
      </c>
      <c r="EH32" s="531"/>
      <c r="EI32" s="531"/>
      <c r="EJ32" s="532"/>
      <c r="EK32" s="530" t="str">
        <f>VLOOKUP(DV32,データシート!$B:$V,17,FALSE)</f>
        <v/>
      </c>
      <c r="EL32" s="531"/>
      <c r="EM32" s="532"/>
      <c r="EN32" s="530" t="str">
        <f>VLOOKUP(DV32,データシート!$B:$V,18,FALSE)</f>
        <v/>
      </c>
      <c r="EO32" s="531"/>
      <c r="EP32" s="539"/>
      <c r="EQ32" s="542"/>
      <c r="ER32" s="544"/>
      <c r="ES32" s="489"/>
    </row>
    <row r="33" spans="1:149" ht="8.4" customHeight="1">
      <c r="A33" s="512"/>
      <c r="B33" s="516"/>
      <c r="C33" s="517"/>
      <c r="D33" s="522"/>
      <c r="E33" s="522"/>
      <c r="F33" s="522"/>
      <c r="G33" s="523"/>
      <c r="H33" s="527"/>
      <c r="I33" s="528"/>
      <c r="J33" s="528"/>
      <c r="K33" s="529"/>
      <c r="L33" s="533"/>
      <c r="M33" s="534"/>
      <c r="N33" s="534"/>
      <c r="O33" s="535"/>
      <c r="P33" s="533"/>
      <c r="Q33" s="534"/>
      <c r="R33" s="535"/>
      <c r="S33" s="533"/>
      <c r="T33" s="534"/>
      <c r="U33" s="540"/>
      <c r="V33" s="543"/>
      <c r="W33" s="545"/>
      <c r="X33" s="490"/>
      <c r="Z33" s="512"/>
      <c r="AA33" s="516"/>
      <c r="AB33" s="517"/>
      <c r="AC33" s="522"/>
      <c r="AD33" s="522"/>
      <c r="AE33" s="522"/>
      <c r="AF33" s="523"/>
      <c r="AG33" s="527"/>
      <c r="AH33" s="528"/>
      <c r="AI33" s="528"/>
      <c r="AJ33" s="529"/>
      <c r="AK33" s="533"/>
      <c r="AL33" s="534"/>
      <c r="AM33" s="534"/>
      <c r="AN33" s="535"/>
      <c r="AO33" s="533"/>
      <c r="AP33" s="534"/>
      <c r="AQ33" s="535"/>
      <c r="AR33" s="533"/>
      <c r="AS33" s="534"/>
      <c r="AT33" s="540"/>
      <c r="AU33" s="543"/>
      <c r="AV33" s="545"/>
      <c r="AW33" s="490"/>
      <c r="AY33" s="512"/>
      <c r="AZ33" s="516"/>
      <c r="BA33" s="517"/>
      <c r="BB33" s="522"/>
      <c r="BC33" s="522"/>
      <c r="BD33" s="522"/>
      <c r="BE33" s="523"/>
      <c r="BF33" s="527"/>
      <c r="BG33" s="528"/>
      <c r="BH33" s="528"/>
      <c r="BI33" s="529"/>
      <c r="BJ33" s="533"/>
      <c r="BK33" s="534"/>
      <c r="BL33" s="534"/>
      <c r="BM33" s="535"/>
      <c r="BN33" s="533"/>
      <c r="BO33" s="534"/>
      <c r="BP33" s="535"/>
      <c r="BQ33" s="533"/>
      <c r="BR33" s="534"/>
      <c r="BS33" s="540"/>
      <c r="BT33" s="543"/>
      <c r="BU33" s="545"/>
      <c r="BV33" s="490"/>
      <c r="BX33" s="512"/>
      <c r="BY33" s="516"/>
      <c r="BZ33" s="517"/>
      <c r="CA33" s="522"/>
      <c r="CB33" s="522"/>
      <c r="CC33" s="522"/>
      <c r="CD33" s="523"/>
      <c r="CE33" s="527"/>
      <c r="CF33" s="528"/>
      <c r="CG33" s="528"/>
      <c r="CH33" s="529"/>
      <c r="CI33" s="533"/>
      <c r="CJ33" s="534"/>
      <c r="CK33" s="534"/>
      <c r="CL33" s="535"/>
      <c r="CM33" s="533"/>
      <c r="CN33" s="534"/>
      <c r="CO33" s="535"/>
      <c r="CP33" s="533"/>
      <c r="CQ33" s="534"/>
      <c r="CR33" s="540"/>
      <c r="CS33" s="543"/>
      <c r="CT33" s="545"/>
      <c r="CU33" s="490"/>
      <c r="CW33" s="512"/>
      <c r="CX33" s="516"/>
      <c r="CY33" s="517"/>
      <c r="CZ33" s="522"/>
      <c r="DA33" s="522"/>
      <c r="DB33" s="522"/>
      <c r="DC33" s="523"/>
      <c r="DD33" s="527"/>
      <c r="DE33" s="528"/>
      <c r="DF33" s="528"/>
      <c r="DG33" s="529"/>
      <c r="DH33" s="533"/>
      <c r="DI33" s="534"/>
      <c r="DJ33" s="534"/>
      <c r="DK33" s="535"/>
      <c r="DL33" s="533"/>
      <c r="DM33" s="534"/>
      <c r="DN33" s="535"/>
      <c r="DO33" s="533"/>
      <c r="DP33" s="534"/>
      <c r="DQ33" s="540"/>
      <c r="DR33" s="543"/>
      <c r="DS33" s="545"/>
      <c r="DT33" s="490"/>
      <c r="DV33" s="512"/>
      <c r="DW33" s="516"/>
      <c r="DX33" s="517"/>
      <c r="DY33" s="522"/>
      <c r="DZ33" s="522"/>
      <c r="EA33" s="522"/>
      <c r="EB33" s="523"/>
      <c r="EC33" s="527"/>
      <c r="ED33" s="528"/>
      <c r="EE33" s="528"/>
      <c r="EF33" s="529"/>
      <c r="EG33" s="533"/>
      <c r="EH33" s="534"/>
      <c r="EI33" s="534"/>
      <c r="EJ33" s="535"/>
      <c r="EK33" s="533"/>
      <c r="EL33" s="534"/>
      <c r="EM33" s="535"/>
      <c r="EN33" s="533"/>
      <c r="EO33" s="534"/>
      <c r="EP33" s="540"/>
      <c r="EQ33" s="543"/>
      <c r="ER33" s="545"/>
      <c r="ES33" s="490"/>
    </row>
    <row r="34" spans="1:149" ht="16.8" customHeight="1">
      <c r="A34" s="513"/>
      <c r="B34" s="518"/>
      <c r="C34" s="519"/>
      <c r="D34" s="491" t="str">
        <f>VLOOKUP(A32,データシート!$B:$G,6,FALSE)</f>
        <v/>
      </c>
      <c r="E34" s="491"/>
      <c r="F34" s="491"/>
      <c r="G34" s="492"/>
      <c r="H34" s="493" t="str">
        <f>VLOOKUP(A32,データシート!$B:$V,9,FALSE)</f>
        <v>予・注</v>
      </c>
      <c r="I34" s="494"/>
      <c r="J34" s="495" t="str">
        <f>VLOOKUP(A32,データシート!$B:$V,8,FALSE)</f>
        <v>有・無</v>
      </c>
      <c r="K34" s="496"/>
      <c r="L34" s="536"/>
      <c r="M34" s="537"/>
      <c r="N34" s="537"/>
      <c r="O34" s="538"/>
      <c r="P34" s="536"/>
      <c r="Q34" s="537"/>
      <c r="R34" s="538"/>
      <c r="S34" s="536"/>
      <c r="T34" s="537"/>
      <c r="U34" s="541"/>
      <c r="V34" s="46"/>
      <c r="W34" s="47"/>
      <c r="X34" s="48"/>
      <c r="Z34" s="513"/>
      <c r="AA34" s="518"/>
      <c r="AB34" s="519"/>
      <c r="AC34" s="491" t="str">
        <f>VLOOKUP(Z32,データシート!$B:$G,6,FALSE)</f>
        <v/>
      </c>
      <c r="AD34" s="491"/>
      <c r="AE34" s="491"/>
      <c r="AF34" s="492"/>
      <c r="AG34" s="493" t="str">
        <f>VLOOKUP(Z32,データシート!$B:$V,9,FALSE)</f>
        <v>予・注</v>
      </c>
      <c r="AH34" s="494"/>
      <c r="AI34" s="495" t="str">
        <f>VLOOKUP(Z32,データシート!$B:$V,8,FALSE)</f>
        <v>有・無</v>
      </c>
      <c r="AJ34" s="496"/>
      <c r="AK34" s="536"/>
      <c r="AL34" s="537"/>
      <c r="AM34" s="537"/>
      <c r="AN34" s="538"/>
      <c r="AO34" s="536"/>
      <c r="AP34" s="537"/>
      <c r="AQ34" s="538"/>
      <c r="AR34" s="536"/>
      <c r="AS34" s="537"/>
      <c r="AT34" s="541"/>
      <c r="AU34" s="46"/>
      <c r="AV34" s="47"/>
      <c r="AW34" s="48"/>
      <c r="AY34" s="513"/>
      <c r="AZ34" s="518"/>
      <c r="BA34" s="519"/>
      <c r="BB34" s="491" t="str">
        <f>VLOOKUP(AY32,データシート!$B:$G,6,FALSE)</f>
        <v/>
      </c>
      <c r="BC34" s="491"/>
      <c r="BD34" s="491"/>
      <c r="BE34" s="492"/>
      <c r="BF34" s="493" t="str">
        <f>VLOOKUP(AY32,データシート!$B:$V,9,FALSE)</f>
        <v>予・注</v>
      </c>
      <c r="BG34" s="494"/>
      <c r="BH34" s="495" t="str">
        <f>VLOOKUP(AY32,データシート!$B:$V,8,FALSE)</f>
        <v>有・無</v>
      </c>
      <c r="BI34" s="496"/>
      <c r="BJ34" s="536"/>
      <c r="BK34" s="537"/>
      <c r="BL34" s="537"/>
      <c r="BM34" s="538"/>
      <c r="BN34" s="536"/>
      <c r="BO34" s="537"/>
      <c r="BP34" s="538"/>
      <c r="BQ34" s="536"/>
      <c r="BR34" s="537"/>
      <c r="BS34" s="541"/>
      <c r="BT34" s="46"/>
      <c r="BU34" s="47"/>
      <c r="BV34" s="48"/>
      <c r="BX34" s="513"/>
      <c r="BY34" s="518"/>
      <c r="BZ34" s="519"/>
      <c r="CA34" s="491" t="str">
        <f>VLOOKUP(BX32,データシート!$B:$G,6,FALSE)</f>
        <v/>
      </c>
      <c r="CB34" s="491"/>
      <c r="CC34" s="491"/>
      <c r="CD34" s="492"/>
      <c r="CE34" s="493" t="str">
        <f>VLOOKUP(BX32,データシート!$B:$V,9,FALSE)</f>
        <v>予・注</v>
      </c>
      <c r="CF34" s="494"/>
      <c r="CG34" s="495" t="str">
        <f>VLOOKUP(BX32,データシート!$B:$V,8,FALSE)</f>
        <v>有・無</v>
      </c>
      <c r="CH34" s="496"/>
      <c r="CI34" s="536"/>
      <c r="CJ34" s="537"/>
      <c r="CK34" s="537"/>
      <c r="CL34" s="538"/>
      <c r="CM34" s="536"/>
      <c r="CN34" s="537"/>
      <c r="CO34" s="538"/>
      <c r="CP34" s="536"/>
      <c r="CQ34" s="537"/>
      <c r="CR34" s="541"/>
      <c r="CS34" s="46"/>
      <c r="CT34" s="47"/>
      <c r="CU34" s="48"/>
      <c r="CW34" s="513"/>
      <c r="CX34" s="518"/>
      <c r="CY34" s="519"/>
      <c r="CZ34" s="491" t="str">
        <f>VLOOKUP(CW32,データシート!$B:$G,6,FALSE)</f>
        <v/>
      </c>
      <c r="DA34" s="491"/>
      <c r="DB34" s="491"/>
      <c r="DC34" s="492"/>
      <c r="DD34" s="493" t="str">
        <f>VLOOKUP(CW32,データシート!$B:$V,9,FALSE)</f>
        <v>予・注</v>
      </c>
      <c r="DE34" s="494"/>
      <c r="DF34" s="495" t="str">
        <f>VLOOKUP(CW32,データシート!$B:$V,8,FALSE)</f>
        <v>有・無</v>
      </c>
      <c r="DG34" s="496"/>
      <c r="DH34" s="536"/>
      <c r="DI34" s="537"/>
      <c r="DJ34" s="537"/>
      <c r="DK34" s="538"/>
      <c r="DL34" s="536"/>
      <c r="DM34" s="537"/>
      <c r="DN34" s="538"/>
      <c r="DO34" s="536"/>
      <c r="DP34" s="537"/>
      <c r="DQ34" s="541"/>
      <c r="DR34" s="46"/>
      <c r="DS34" s="47"/>
      <c r="DT34" s="48"/>
      <c r="DV34" s="513"/>
      <c r="DW34" s="518"/>
      <c r="DX34" s="519"/>
      <c r="DY34" s="491" t="str">
        <f>VLOOKUP(DV32,データシート!$B:$G,6,FALSE)</f>
        <v/>
      </c>
      <c r="DZ34" s="491"/>
      <c r="EA34" s="491"/>
      <c r="EB34" s="492"/>
      <c r="EC34" s="493" t="str">
        <f>VLOOKUP(DV32,データシート!$B:$V,9,FALSE)</f>
        <v>予・注</v>
      </c>
      <c r="ED34" s="494"/>
      <c r="EE34" s="495" t="str">
        <f>VLOOKUP(DV32,データシート!$B:$V,8,FALSE)</f>
        <v>有・無</v>
      </c>
      <c r="EF34" s="496"/>
      <c r="EG34" s="536"/>
      <c r="EH34" s="537"/>
      <c r="EI34" s="537"/>
      <c r="EJ34" s="538"/>
      <c r="EK34" s="536"/>
      <c r="EL34" s="537"/>
      <c r="EM34" s="538"/>
      <c r="EN34" s="536"/>
      <c r="EO34" s="537"/>
      <c r="EP34" s="541"/>
      <c r="EQ34" s="46"/>
      <c r="ER34" s="47"/>
      <c r="ES34" s="48"/>
    </row>
    <row r="35" spans="1:149" ht="8.4" customHeight="1">
      <c r="A35" s="511">
        <v>8</v>
      </c>
      <c r="B35" s="514" t="str">
        <f>VLOOKUP(A35,データシート!$B:$N,4,FALSE)</f>
        <v/>
      </c>
      <c r="C35" s="515"/>
      <c r="D35" s="520" t="str">
        <f>VLOOKUP(A35,データシート!$B:$G,5,FALSE)</f>
        <v/>
      </c>
      <c r="E35" s="520"/>
      <c r="F35" s="520"/>
      <c r="G35" s="521"/>
      <c r="H35" s="524" t="str">
        <f>VLOOKUP(A35,データシート!$B:$V,15,FALSE)</f>
        <v/>
      </c>
      <c r="I35" s="525"/>
      <c r="J35" s="525"/>
      <c r="K35" s="526"/>
      <c r="L35" s="530" t="str">
        <f>VLOOKUP(A35,データシート!$B:$V,16,FALSE)</f>
        <v/>
      </c>
      <c r="M35" s="531"/>
      <c r="N35" s="531"/>
      <c r="O35" s="532"/>
      <c r="P35" s="530" t="str">
        <f>VLOOKUP(A35,データシート!$B:$V,17,FALSE)</f>
        <v/>
      </c>
      <c r="Q35" s="531"/>
      <c r="R35" s="532"/>
      <c r="S35" s="530" t="str">
        <f>VLOOKUP(A35,データシート!$B:$V,18,FALSE)</f>
        <v/>
      </c>
      <c r="T35" s="531"/>
      <c r="U35" s="539"/>
      <c r="V35" s="542"/>
      <c r="W35" s="544"/>
      <c r="X35" s="489"/>
      <c r="Z35" s="511">
        <v>17</v>
      </c>
      <c r="AA35" s="514" t="str">
        <f>VLOOKUP(Z35,データシート!$B:$N,4,FALSE)</f>
        <v/>
      </c>
      <c r="AB35" s="515"/>
      <c r="AC35" s="520" t="str">
        <f>VLOOKUP(Z35,データシート!$B:$G,5,FALSE)</f>
        <v/>
      </c>
      <c r="AD35" s="520"/>
      <c r="AE35" s="520"/>
      <c r="AF35" s="521"/>
      <c r="AG35" s="524" t="str">
        <f>VLOOKUP(Z35,データシート!$B:$V,15,FALSE)</f>
        <v/>
      </c>
      <c r="AH35" s="525"/>
      <c r="AI35" s="525"/>
      <c r="AJ35" s="526"/>
      <c r="AK35" s="530" t="str">
        <f>VLOOKUP(Z35,データシート!$B:$V,16,FALSE)</f>
        <v/>
      </c>
      <c r="AL35" s="531"/>
      <c r="AM35" s="531"/>
      <c r="AN35" s="532"/>
      <c r="AO35" s="530" t="str">
        <f>VLOOKUP(Z35,データシート!$B:$V,17,FALSE)</f>
        <v/>
      </c>
      <c r="AP35" s="531"/>
      <c r="AQ35" s="532"/>
      <c r="AR35" s="530" t="str">
        <f>VLOOKUP(Z35,データシート!$B:$V,18,FALSE)</f>
        <v/>
      </c>
      <c r="AS35" s="531"/>
      <c r="AT35" s="539"/>
      <c r="AU35" s="542"/>
      <c r="AV35" s="544"/>
      <c r="AW35" s="489"/>
      <c r="AY35" s="511">
        <v>26</v>
      </c>
      <c r="AZ35" s="514" t="str">
        <f>VLOOKUP(AY35,データシート!$B:$N,4,FALSE)</f>
        <v/>
      </c>
      <c r="BA35" s="515"/>
      <c r="BB35" s="520" t="str">
        <f>VLOOKUP(AY35,データシート!$B:$G,5,FALSE)</f>
        <v/>
      </c>
      <c r="BC35" s="520"/>
      <c r="BD35" s="520"/>
      <c r="BE35" s="521"/>
      <c r="BF35" s="524" t="str">
        <f>VLOOKUP(AY35,データシート!$B:$V,15,FALSE)</f>
        <v/>
      </c>
      <c r="BG35" s="525"/>
      <c r="BH35" s="525"/>
      <c r="BI35" s="526"/>
      <c r="BJ35" s="530" t="str">
        <f>VLOOKUP(AY35,データシート!$B:$V,16,FALSE)</f>
        <v/>
      </c>
      <c r="BK35" s="531"/>
      <c r="BL35" s="531"/>
      <c r="BM35" s="532"/>
      <c r="BN35" s="530" t="str">
        <f>VLOOKUP(AY35,データシート!$B:$V,17,FALSE)</f>
        <v/>
      </c>
      <c r="BO35" s="531"/>
      <c r="BP35" s="532"/>
      <c r="BQ35" s="530" t="str">
        <f>VLOOKUP(AY35,データシート!$B:$V,18,FALSE)</f>
        <v/>
      </c>
      <c r="BR35" s="531"/>
      <c r="BS35" s="539"/>
      <c r="BT35" s="542"/>
      <c r="BU35" s="544"/>
      <c r="BV35" s="489"/>
      <c r="BX35" s="511">
        <v>35</v>
      </c>
      <c r="BY35" s="514" t="str">
        <f>VLOOKUP(BX35,データシート!$B:$N,4,FALSE)</f>
        <v/>
      </c>
      <c r="BZ35" s="515"/>
      <c r="CA35" s="520" t="str">
        <f>VLOOKUP(BX35,データシート!$B:$G,5,FALSE)</f>
        <v/>
      </c>
      <c r="CB35" s="520"/>
      <c r="CC35" s="520"/>
      <c r="CD35" s="521"/>
      <c r="CE35" s="524" t="str">
        <f>VLOOKUP(BX35,データシート!$B:$V,15,FALSE)</f>
        <v/>
      </c>
      <c r="CF35" s="525"/>
      <c r="CG35" s="525"/>
      <c r="CH35" s="526"/>
      <c r="CI35" s="530" t="str">
        <f>VLOOKUP(BX35,データシート!$B:$V,16,FALSE)</f>
        <v/>
      </c>
      <c r="CJ35" s="531"/>
      <c r="CK35" s="531"/>
      <c r="CL35" s="532"/>
      <c r="CM35" s="530" t="str">
        <f>VLOOKUP(BX35,データシート!$B:$V,17,FALSE)</f>
        <v/>
      </c>
      <c r="CN35" s="531"/>
      <c r="CO35" s="532"/>
      <c r="CP35" s="530" t="str">
        <f>VLOOKUP(BX35,データシート!$B:$V,18,FALSE)</f>
        <v/>
      </c>
      <c r="CQ35" s="531"/>
      <c r="CR35" s="539"/>
      <c r="CS35" s="542"/>
      <c r="CT35" s="544"/>
      <c r="CU35" s="489"/>
      <c r="CW35" s="511">
        <v>44</v>
      </c>
      <c r="CX35" s="514" t="str">
        <f>VLOOKUP(CW35,データシート!$B:$N,4,FALSE)</f>
        <v/>
      </c>
      <c r="CY35" s="515"/>
      <c r="CZ35" s="520" t="str">
        <f>VLOOKUP(CW35,データシート!$B:$G,5,FALSE)</f>
        <v/>
      </c>
      <c r="DA35" s="520"/>
      <c r="DB35" s="520"/>
      <c r="DC35" s="521"/>
      <c r="DD35" s="524" t="str">
        <f>VLOOKUP(CW35,データシート!$B:$V,15,FALSE)</f>
        <v/>
      </c>
      <c r="DE35" s="525"/>
      <c r="DF35" s="525"/>
      <c r="DG35" s="526"/>
      <c r="DH35" s="530" t="str">
        <f>VLOOKUP(CW35,データシート!$B:$V,16,FALSE)</f>
        <v/>
      </c>
      <c r="DI35" s="531"/>
      <c r="DJ35" s="531"/>
      <c r="DK35" s="532"/>
      <c r="DL35" s="530" t="str">
        <f>VLOOKUP(CW35,データシート!$B:$V,17,FALSE)</f>
        <v/>
      </c>
      <c r="DM35" s="531"/>
      <c r="DN35" s="532"/>
      <c r="DO35" s="530" t="str">
        <f>VLOOKUP(CW35,データシート!$B:$V,18,FALSE)</f>
        <v/>
      </c>
      <c r="DP35" s="531"/>
      <c r="DQ35" s="539"/>
      <c r="DR35" s="542"/>
      <c r="DS35" s="544"/>
      <c r="DT35" s="489"/>
      <c r="DV35" s="511">
        <v>53</v>
      </c>
      <c r="DW35" s="514" t="str">
        <f>VLOOKUP(DV35,データシート!$B:$N,4,FALSE)</f>
        <v/>
      </c>
      <c r="DX35" s="515"/>
      <c r="DY35" s="520" t="str">
        <f>VLOOKUP(DV35,データシート!$B:$G,5,FALSE)</f>
        <v/>
      </c>
      <c r="DZ35" s="520"/>
      <c r="EA35" s="520"/>
      <c r="EB35" s="521"/>
      <c r="EC35" s="524" t="str">
        <f>VLOOKUP(DV35,データシート!$B:$V,15,FALSE)</f>
        <v/>
      </c>
      <c r="ED35" s="525"/>
      <c r="EE35" s="525"/>
      <c r="EF35" s="526"/>
      <c r="EG35" s="530" t="str">
        <f>VLOOKUP(DV35,データシート!$B:$V,16,FALSE)</f>
        <v/>
      </c>
      <c r="EH35" s="531"/>
      <c r="EI35" s="531"/>
      <c r="EJ35" s="532"/>
      <c r="EK35" s="530" t="str">
        <f>VLOOKUP(DV35,データシート!$B:$V,17,FALSE)</f>
        <v/>
      </c>
      <c r="EL35" s="531"/>
      <c r="EM35" s="532"/>
      <c r="EN35" s="530" t="str">
        <f>VLOOKUP(DV35,データシート!$B:$V,18,FALSE)</f>
        <v/>
      </c>
      <c r="EO35" s="531"/>
      <c r="EP35" s="539"/>
      <c r="EQ35" s="542"/>
      <c r="ER35" s="544"/>
      <c r="ES35" s="489"/>
    </row>
    <row r="36" spans="1:149" ht="8.4" customHeight="1">
      <c r="A36" s="512"/>
      <c r="B36" s="516"/>
      <c r="C36" s="517"/>
      <c r="D36" s="522"/>
      <c r="E36" s="522"/>
      <c r="F36" s="522"/>
      <c r="G36" s="523"/>
      <c r="H36" s="527"/>
      <c r="I36" s="528"/>
      <c r="J36" s="528"/>
      <c r="K36" s="529"/>
      <c r="L36" s="533"/>
      <c r="M36" s="534"/>
      <c r="N36" s="534"/>
      <c r="O36" s="535"/>
      <c r="P36" s="533"/>
      <c r="Q36" s="534"/>
      <c r="R36" s="535"/>
      <c r="S36" s="533"/>
      <c r="T36" s="534"/>
      <c r="U36" s="540"/>
      <c r="V36" s="543"/>
      <c r="W36" s="545"/>
      <c r="X36" s="490"/>
      <c r="Z36" s="512"/>
      <c r="AA36" s="516"/>
      <c r="AB36" s="517"/>
      <c r="AC36" s="522"/>
      <c r="AD36" s="522"/>
      <c r="AE36" s="522"/>
      <c r="AF36" s="523"/>
      <c r="AG36" s="527"/>
      <c r="AH36" s="528"/>
      <c r="AI36" s="528"/>
      <c r="AJ36" s="529"/>
      <c r="AK36" s="533"/>
      <c r="AL36" s="534"/>
      <c r="AM36" s="534"/>
      <c r="AN36" s="535"/>
      <c r="AO36" s="533"/>
      <c r="AP36" s="534"/>
      <c r="AQ36" s="535"/>
      <c r="AR36" s="533"/>
      <c r="AS36" s="534"/>
      <c r="AT36" s="540"/>
      <c r="AU36" s="543"/>
      <c r="AV36" s="545"/>
      <c r="AW36" s="490"/>
      <c r="AY36" s="512"/>
      <c r="AZ36" s="516"/>
      <c r="BA36" s="517"/>
      <c r="BB36" s="522"/>
      <c r="BC36" s="522"/>
      <c r="BD36" s="522"/>
      <c r="BE36" s="523"/>
      <c r="BF36" s="527"/>
      <c r="BG36" s="528"/>
      <c r="BH36" s="528"/>
      <c r="BI36" s="529"/>
      <c r="BJ36" s="533"/>
      <c r="BK36" s="534"/>
      <c r="BL36" s="534"/>
      <c r="BM36" s="535"/>
      <c r="BN36" s="533"/>
      <c r="BO36" s="534"/>
      <c r="BP36" s="535"/>
      <c r="BQ36" s="533"/>
      <c r="BR36" s="534"/>
      <c r="BS36" s="540"/>
      <c r="BT36" s="543"/>
      <c r="BU36" s="545"/>
      <c r="BV36" s="490"/>
      <c r="BX36" s="512"/>
      <c r="BY36" s="516"/>
      <c r="BZ36" s="517"/>
      <c r="CA36" s="522"/>
      <c r="CB36" s="522"/>
      <c r="CC36" s="522"/>
      <c r="CD36" s="523"/>
      <c r="CE36" s="527"/>
      <c r="CF36" s="528"/>
      <c r="CG36" s="528"/>
      <c r="CH36" s="529"/>
      <c r="CI36" s="533"/>
      <c r="CJ36" s="534"/>
      <c r="CK36" s="534"/>
      <c r="CL36" s="535"/>
      <c r="CM36" s="533"/>
      <c r="CN36" s="534"/>
      <c r="CO36" s="535"/>
      <c r="CP36" s="533"/>
      <c r="CQ36" s="534"/>
      <c r="CR36" s="540"/>
      <c r="CS36" s="543"/>
      <c r="CT36" s="545"/>
      <c r="CU36" s="490"/>
      <c r="CW36" s="512"/>
      <c r="CX36" s="516"/>
      <c r="CY36" s="517"/>
      <c r="CZ36" s="522"/>
      <c r="DA36" s="522"/>
      <c r="DB36" s="522"/>
      <c r="DC36" s="523"/>
      <c r="DD36" s="527"/>
      <c r="DE36" s="528"/>
      <c r="DF36" s="528"/>
      <c r="DG36" s="529"/>
      <c r="DH36" s="533"/>
      <c r="DI36" s="534"/>
      <c r="DJ36" s="534"/>
      <c r="DK36" s="535"/>
      <c r="DL36" s="533"/>
      <c r="DM36" s="534"/>
      <c r="DN36" s="535"/>
      <c r="DO36" s="533"/>
      <c r="DP36" s="534"/>
      <c r="DQ36" s="540"/>
      <c r="DR36" s="543"/>
      <c r="DS36" s="545"/>
      <c r="DT36" s="490"/>
      <c r="DV36" s="512"/>
      <c r="DW36" s="516"/>
      <c r="DX36" s="517"/>
      <c r="DY36" s="522"/>
      <c r="DZ36" s="522"/>
      <c r="EA36" s="522"/>
      <c r="EB36" s="523"/>
      <c r="EC36" s="527"/>
      <c r="ED36" s="528"/>
      <c r="EE36" s="528"/>
      <c r="EF36" s="529"/>
      <c r="EG36" s="533"/>
      <c r="EH36" s="534"/>
      <c r="EI36" s="534"/>
      <c r="EJ36" s="535"/>
      <c r="EK36" s="533"/>
      <c r="EL36" s="534"/>
      <c r="EM36" s="535"/>
      <c r="EN36" s="533"/>
      <c r="EO36" s="534"/>
      <c r="EP36" s="540"/>
      <c r="EQ36" s="543"/>
      <c r="ER36" s="545"/>
      <c r="ES36" s="490"/>
    </row>
    <row r="37" spans="1:149" ht="16.8" customHeight="1">
      <c r="A37" s="513"/>
      <c r="B37" s="518"/>
      <c r="C37" s="519"/>
      <c r="D37" s="491" t="str">
        <f>VLOOKUP(A35,データシート!$B:$G,6,FALSE)</f>
        <v/>
      </c>
      <c r="E37" s="491"/>
      <c r="F37" s="491"/>
      <c r="G37" s="492"/>
      <c r="H37" s="493" t="str">
        <f>VLOOKUP(A35,データシート!$B:$V,9,FALSE)</f>
        <v>予・注</v>
      </c>
      <c r="I37" s="494"/>
      <c r="J37" s="495" t="str">
        <f>VLOOKUP(A35,データシート!$B:$V,8,FALSE)</f>
        <v>有・無</v>
      </c>
      <c r="K37" s="496"/>
      <c r="L37" s="536"/>
      <c r="M37" s="537"/>
      <c r="N37" s="537"/>
      <c r="O37" s="538"/>
      <c r="P37" s="536"/>
      <c r="Q37" s="537"/>
      <c r="R37" s="538"/>
      <c r="S37" s="536"/>
      <c r="T37" s="537"/>
      <c r="U37" s="541"/>
      <c r="V37" s="46"/>
      <c r="W37" s="47"/>
      <c r="X37" s="48"/>
      <c r="Z37" s="513"/>
      <c r="AA37" s="518"/>
      <c r="AB37" s="519"/>
      <c r="AC37" s="491" t="str">
        <f>VLOOKUP(Z35,データシート!$B:$G,6,FALSE)</f>
        <v/>
      </c>
      <c r="AD37" s="491"/>
      <c r="AE37" s="491"/>
      <c r="AF37" s="492"/>
      <c r="AG37" s="493" t="str">
        <f>VLOOKUP(Z35,データシート!$B:$V,9,FALSE)</f>
        <v>予・注</v>
      </c>
      <c r="AH37" s="494"/>
      <c r="AI37" s="495" t="str">
        <f>VLOOKUP(Z35,データシート!$B:$V,8,FALSE)</f>
        <v>有・無</v>
      </c>
      <c r="AJ37" s="496"/>
      <c r="AK37" s="536"/>
      <c r="AL37" s="537"/>
      <c r="AM37" s="537"/>
      <c r="AN37" s="538"/>
      <c r="AO37" s="536"/>
      <c r="AP37" s="537"/>
      <c r="AQ37" s="538"/>
      <c r="AR37" s="536"/>
      <c r="AS37" s="537"/>
      <c r="AT37" s="541"/>
      <c r="AU37" s="46"/>
      <c r="AV37" s="47"/>
      <c r="AW37" s="48"/>
      <c r="AY37" s="513"/>
      <c r="AZ37" s="518"/>
      <c r="BA37" s="519"/>
      <c r="BB37" s="491" t="str">
        <f>VLOOKUP(AY35,データシート!$B:$G,6,FALSE)</f>
        <v/>
      </c>
      <c r="BC37" s="491"/>
      <c r="BD37" s="491"/>
      <c r="BE37" s="492"/>
      <c r="BF37" s="493" t="str">
        <f>VLOOKUP(AY35,データシート!$B:$V,9,FALSE)</f>
        <v>予・注</v>
      </c>
      <c r="BG37" s="494"/>
      <c r="BH37" s="495" t="str">
        <f>VLOOKUP(AY35,データシート!$B:$V,8,FALSE)</f>
        <v>有・無</v>
      </c>
      <c r="BI37" s="496"/>
      <c r="BJ37" s="536"/>
      <c r="BK37" s="537"/>
      <c r="BL37" s="537"/>
      <c r="BM37" s="538"/>
      <c r="BN37" s="536"/>
      <c r="BO37" s="537"/>
      <c r="BP37" s="538"/>
      <c r="BQ37" s="536"/>
      <c r="BR37" s="537"/>
      <c r="BS37" s="541"/>
      <c r="BT37" s="46"/>
      <c r="BU37" s="47"/>
      <c r="BV37" s="48"/>
      <c r="BX37" s="513"/>
      <c r="BY37" s="518"/>
      <c r="BZ37" s="519"/>
      <c r="CA37" s="491" t="str">
        <f>VLOOKUP(BX35,データシート!$B:$G,6,FALSE)</f>
        <v/>
      </c>
      <c r="CB37" s="491"/>
      <c r="CC37" s="491"/>
      <c r="CD37" s="492"/>
      <c r="CE37" s="493" t="str">
        <f>VLOOKUP(BX35,データシート!$B:$V,9,FALSE)</f>
        <v>予・注</v>
      </c>
      <c r="CF37" s="494"/>
      <c r="CG37" s="495" t="str">
        <f>VLOOKUP(BX35,データシート!$B:$V,8,FALSE)</f>
        <v>有・無</v>
      </c>
      <c r="CH37" s="496"/>
      <c r="CI37" s="536"/>
      <c r="CJ37" s="537"/>
      <c r="CK37" s="537"/>
      <c r="CL37" s="538"/>
      <c r="CM37" s="536"/>
      <c r="CN37" s="537"/>
      <c r="CO37" s="538"/>
      <c r="CP37" s="536"/>
      <c r="CQ37" s="537"/>
      <c r="CR37" s="541"/>
      <c r="CS37" s="46"/>
      <c r="CT37" s="47"/>
      <c r="CU37" s="48"/>
      <c r="CW37" s="513"/>
      <c r="CX37" s="518"/>
      <c r="CY37" s="519"/>
      <c r="CZ37" s="491" t="str">
        <f>VLOOKUP(CW35,データシート!$B:$G,6,FALSE)</f>
        <v/>
      </c>
      <c r="DA37" s="491"/>
      <c r="DB37" s="491"/>
      <c r="DC37" s="492"/>
      <c r="DD37" s="493" t="str">
        <f>VLOOKUP(CW35,データシート!$B:$V,9,FALSE)</f>
        <v>予・注</v>
      </c>
      <c r="DE37" s="494"/>
      <c r="DF37" s="495" t="str">
        <f>VLOOKUP(CW35,データシート!$B:$V,8,FALSE)</f>
        <v>有・無</v>
      </c>
      <c r="DG37" s="496"/>
      <c r="DH37" s="536"/>
      <c r="DI37" s="537"/>
      <c r="DJ37" s="537"/>
      <c r="DK37" s="538"/>
      <c r="DL37" s="536"/>
      <c r="DM37" s="537"/>
      <c r="DN37" s="538"/>
      <c r="DO37" s="536"/>
      <c r="DP37" s="537"/>
      <c r="DQ37" s="541"/>
      <c r="DR37" s="46"/>
      <c r="DS37" s="47"/>
      <c r="DT37" s="48"/>
      <c r="DV37" s="513"/>
      <c r="DW37" s="518"/>
      <c r="DX37" s="519"/>
      <c r="DY37" s="491" t="str">
        <f>VLOOKUP(DV35,データシート!$B:$G,6,FALSE)</f>
        <v/>
      </c>
      <c r="DZ37" s="491"/>
      <c r="EA37" s="491"/>
      <c r="EB37" s="492"/>
      <c r="EC37" s="493" t="str">
        <f>VLOOKUP(DV35,データシート!$B:$V,9,FALSE)</f>
        <v>予・注</v>
      </c>
      <c r="ED37" s="494"/>
      <c r="EE37" s="495" t="str">
        <f>VLOOKUP(DV35,データシート!$B:$V,8,FALSE)</f>
        <v>有・無</v>
      </c>
      <c r="EF37" s="496"/>
      <c r="EG37" s="536"/>
      <c r="EH37" s="537"/>
      <c r="EI37" s="537"/>
      <c r="EJ37" s="538"/>
      <c r="EK37" s="536"/>
      <c r="EL37" s="537"/>
      <c r="EM37" s="538"/>
      <c r="EN37" s="536"/>
      <c r="EO37" s="537"/>
      <c r="EP37" s="541"/>
      <c r="EQ37" s="46"/>
      <c r="ER37" s="47"/>
      <c r="ES37" s="48"/>
    </row>
    <row r="38" spans="1:149" ht="8.4" customHeight="1">
      <c r="A38" s="511">
        <v>9</v>
      </c>
      <c r="B38" s="514" t="str">
        <f>VLOOKUP(A38,データシート!$B:$N,4,FALSE)</f>
        <v/>
      </c>
      <c r="C38" s="515"/>
      <c r="D38" s="520" t="str">
        <f>VLOOKUP(A38,データシート!$B:$G,5,FALSE)</f>
        <v/>
      </c>
      <c r="E38" s="520"/>
      <c r="F38" s="520"/>
      <c r="G38" s="521"/>
      <c r="H38" s="524" t="str">
        <f>VLOOKUP(A38,データシート!$B:$V,15,FALSE)</f>
        <v/>
      </c>
      <c r="I38" s="525"/>
      <c r="J38" s="525"/>
      <c r="K38" s="526"/>
      <c r="L38" s="530" t="str">
        <f>VLOOKUP(A38,データシート!$B:$V,16,FALSE)</f>
        <v/>
      </c>
      <c r="M38" s="531"/>
      <c r="N38" s="531"/>
      <c r="O38" s="532"/>
      <c r="P38" s="530" t="str">
        <f>VLOOKUP(A38,データシート!$B:$V,17,FALSE)</f>
        <v/>
      </c>
      <c r="Q38" s="531"/>
      <c r="R38" s="532"/>
      <c r="S38" s="530" t="str">
        <f>VLOOKUP(A38,データシート!$B:$V,18,FALSE)</f>
        <v/>
      </c>
      <c r="T38" s="531"/>
      <c r="U38" s="539"/>
      <c r="V38" s="542"/>
      <c r="W38" s="544"/>
      <c r="X38" s="489"/>
      <c r="Z38" s="511">
        <v>18</v>
      </c>
      <c r="AA38" s="514" t="str">
        <f>VLOOKUP(Z38,データシート!$B:$N,4,FALSE)</f>
        <v/>
      </c>
      <c r="AB38" s="515"/>
      <c r="AC38" s="520" t="str">
        <f>VLOOKUP(Z38,データシート!$B:$G,5,FALSE)</f>
        <v/>
      </c>
      <c r="AD38" s="520"/>
      <c r="AE38" s="520"/>
      <c r="AF38" s="521"/>
      <c r="AG38" s="524" t="str">
        <f>VLOOKUP(Z38,データシート!$B:$V,15,FALSE)</f>
        <v/>
      </c>
      <c r="AH38" s="525"/>
      <c r="AI38" s="525"/>
      <c r="AJ38" s="526"/>
      <c r="AK38" s="530" t="str">
        <f>VLOOKUP(Z38,データシート!$B:$V,16,FALSE)</f>
        <v/>
      </c>
      <c r="AL38" s="531"/>
      <c r="AM38" s="531"/>
      <c r="AN38" s="532"/>
      <c r="AO38" s="530" t="str">
        <f>VLOOKUP(Z38,データシート!$B:$V,17,FALSE)</f>
        <v/>
      </c>
      <c r="AP38" s="531"/>
      <c r="AQ38" s="532"/>
      <c r="AR38" s="530" t="str">
        <f>VLOOKUP(Z38,データシート!$B:$V,18,FALSE)</f>
        <v/>
      </c>
      <c r="AS38" s="531"/>
      <c r="AT38" s="539"/>
      <c r="AU38" s="542"/>
      <c r="AV38" s="544"/>
      <c r="AW38" s="489"/>
      <c r="AY38" s="511">
        <v>27</v>
      </c>
      <c r="AZ38" s="514" t="str">
        <f>VLOOKUP(AY38,データシート!$B:$N,4,FALSE)</f>
        <v/>
      </c>
      <c r="BA38" s="515"/>
      <c r="BB38" s="520" t="str">
        <f>VLOOKUP(AY38,データシート!$B:$G,5,FALSE)</f>
        <v/>
      </c>
      <c r="BC38" s="520"/>
      <c r="BD38" s="520"/>
      <c r="BE38" s="521"/>
      <c r="BF38" s="524" t="str">
        <f>VLOOKUP(AY38,データシート!$B:$V,15,FALSE)</f>
        <v/>
      </c>
      <c r="BG38" s="525"/>
      <c r="BH38" s="525"/>
      <c r="BI38" s="526"/>
      <c r="BJ38" s="530" t="str">
        <f>VLOOKUP(AY38,データシート!$B:$V,16,FALSE)</f>
        <v/>
      </c>
      <c r="BK38" s="531"/>
      <c r="BL38" s="531"/>
      <c r="BM38" s="532"/>
      <c r="BN38" s="530" t="str">
        <f>VLOOKUP(AY38,データシート!$B:$V,17,FALSE)</f>
        <v/>
      </c>
      <c r="BO38" s="531"/>
      <c r="BP38" s="532"/>
      <c r="BQ38" s="530" t="str">
        <f>VLOOKUP(AY38,データシート!$B:$V,18,FALSE)</f>
        <v/>
      </c>
      <c r="BR38" s="531"/>
      <c r="BS38" s="539"/>
      <c r="BT38" s="542"/>
      <c r="BU38" s="544"/>
      <c r="BV38" s="489"/>
      <c r="BX38" s="511">
        <v>36</v>
      </c>
      <c r="BY38" s="514" t="str">
        <f>VLOOKUP(BX38,データシート!$B:$N,4,FALSE)</f>
        <v/>
      </c>
      <c r="BZ38" s="515"/>
      <c r="CA38" s="520" t="str">
        <f>VLOOKUP(BX38,データシート!$B:$G,5,FALSE)</f>
        <v/>
      </c>
      <c r="CB38" s="520"/>
      <c r="CC38" s="520"/>
      <c r="CD38" s="521"/>
      <c r="CE38" s="524" t="str">
        <f>VLOOKUP(BX38,データシート!$B:$V,15,FALSE)</f>
        <v/>
      </c>
      <c r="CF38" s="525"/>
      <c r="CG38" s="525"/>
      <c r="CH38" s="526"/>
      <c r="CI38" s="530" t="str">
        <f>VLOOKUP(BX38,データシート!$B:$V,16,FALSE)</f>
        <v/>
      </c>
      <c r="CJ38" s="531"/>
      <c r="CK38" s="531"/>
      <c r="CL38" s="532"/>
      <c r="CM38" s="530" t="str">
        <f>VLOOKUP(BX38,データシート!$B:$V,17,FALSE)</f>
        <v/>
      </c>
      <c r="CN38" s="531"/>
      <c r="CO38" s="532"/>
      <c r="CP38" s="530" t="str">
        <f>VLOOKUP(BX38,データシート!$B:$V,18,FALSE)</f>
        <v/>
      </c>
      <c r="CQ38" s="531"/>
      <c r="CR38" s="539"/>
      <c r="CS38" s="542"/>
      <c r="CT38" s="544"/>
      <c r="CU38" s="489"/>
      <c r="CW38" s="511">
        <v>45</v>
      </c>
      <c r="CX38" s="514" t="str">
        <f>VLOOKUP(CW38,データシート!$B:$N,4,FALSE)</f>
        <v/>
      </c>
      <c r="CY38" s="515"/>
      <c r="CZ38" s="520" t="str">
        <f>VLOOKUP(CW38,データシート!$B:$G,5,FALSE)</f>
        <v/>
      </c>
      <c r="DA38" s="520"/>
      <c r="DB38" s="520"/>
      <c r="DC38" s="521"/>
      <c r="DD38" s="524" t="str">
        <f>VLOOKUP(CW38,データシート!$B:$V,15,FALSE)</f>
        <v/>
      </c>
      <c r="DE38" s="525"/>
      <c r="DF38" s="525"/>
      <c r="DG38" s="526"/>
      <c r="DH38" s="530" t="str">
        <f>VLOOKUP(CW38,データシート!$B:$V,16,FALSE)</f>
        <v/>
      </c>
      <c r="DI38" s="531"/>
      <c r="DJ38" s="531"/>
      <c r="DK38" s="532"/>
      <c r="DL38" s="530" t="str">
        <f>VLOOKUP(CW38,データシート!$B:$V,17,FALSE)</f>
        <v/>
      </c>
      <c r="DM38" s="531"/>
      <c r="DN38" s="532"/>
      <c r="DO38" s="530" t="str">
        <f>VLOOKUP(CW38,データシート!$B:$V,18,FALSE)</f>
        <v/>
      </c>
      <c r="DP38" s="531"/>
      <c r="DQ38" s="539"/>
      <c r="DR38" s="542"/>
      <c r="DS38" s="544"/>
      <c r="DT38" s="489"/>
      <c r="DV38" s="511">
        <v>54</v>
      </c>
      <c r="DW38" s="514" t="str">
        <f>VLOOKUP(DV38,データシート!$B:$N,4,FALSE)</f>
        <v/>
      </c>
      <c r="DX38" s="515"/>
      <c r="DY38" s="520" t="str">
        <f>VLOOKUP(DV38,データシート!$B:$G,5,FALSE)</f>
        <v/>
      </c>
      <c r="DZ38" s="520"/>
      <c r="EA38" s="520"/>
      <c r="EB38" s="521"/>
      <c r="EC38" s="524" t="str">
        <f>VLOOKUP(DV38,データシート!$B:$V,15,FALSE)</f>
        <v/>
      </c>
      <c r="ED38" s="525"/>
      <c r="EE38" s="525"/>
      <c r="EF38" s="526"/>
      <c r="EG38" s="530" t="str">
        <f>VLOOKUP(DV38,データシート!$B:$V,16,FALSE)</f>
        <v/>
      </c>
      <c r="EH38" s="531"/>
      <c r="EI38" s="531"/>
      <c r="EJ38" s="532"/>
      <c r="EK38" s="530" t="str">
        <f>VLOOKUP(DV38,データシート!$B:$V,17,FALSE)</f>
        <v/>
      </c>
      <c r="EL38" s="531"/>
      <c r="EM38" s="532"/>
      <c r="EN38" s="530" t="str">
        <f>VLOOKUP(DV38,データシート!$B:$V,18,FALSE)</f>
        <v/>
      </c>
      <c r="EO38" s="531"/>
      <c r="EP38" s="539"/>
      <c r="EQ38" s="542"/>
      <c r="ER38" s="544"/>
      <c r="ES38" s="489"/>
    </row>
    <row r="39" spans="1:149" ht="8.4" customHeight="1">
      <c r="A39" s="512"/>
      <c r="B39" s="516"/>
      <c r="C39" s="517"/>
      <c r="D39" s="522"/>
      <c r="E39" s="522"/>
      <c r="F39" s="522"/>
      <c r="G39" s="523"/>
      <c r="H39" s="527"/>
      <c r="I39" s="528"/>
      <c r="J39" s="528"/>
      <c r="K39" s="529"/>
      <c r="L39" s="533"/>
      <c r="M39" s="534"/>
      <c r="N39" s="534"/>
      <c r="O39" s="535"/>
      <c r="P39" s="533"/>
      <c r="Q39" s="534"/>
      <c r="R39" s="535"/>
      <c r="S39" s="533"/>
      <c r="T39" s="534"/>
      <c r="U39" s="540"/>
      <c r="V39" s="543"/>
      <c r="W39" s="545"/>
      <c r="X39" s="490"/>
      <c r="Z39" s="512"/>
      <c r="AA39" s="516"/>
      <c r="AB39" s="517"/>
      <c r="AC39" s="522"/>
      <c r="AD39" s="522"/>
      <c r="AE39" s="522"/>
      <c r="AF39" s="523"/>
      <c r="AG39" s="527"/>
      <c r="AH39" s="528"/>
      <c r="AI39" s="528"/>
      <c r="AJ39" s="529"/>
      <c r="AK39" s="533"/>
      <c r="AL39" s="534"/>
      <c r="AM39" s="534"/>
      <c r="AN39" s="535"/>
      <c r="AO39" s="533"/>
      <c r="AP39" s="534"/>
      <c r="AQ39" s="535"/>
      <c r="AR39" s="533"/>
      <c r="AS39" s="534"/>
      <c r="AT39" s="540"/>
      <c r="AU39" s="543"/>
      <c r="AV39" s="545"/>
      <c r="AW39" s="490"/>
      <c r="AY39" s="512"/>
      <c r="AZ39" s="516"/>
      <c r="BA39" s="517"/>
      <c r="BB39" s="522"/>
      <c r="BC39" s="522"/>
      <c r="BD39" s="522"/>
      <c r="BE39" s="523"/>
      <c r="BF39" s="527"/>
      <c r="BG39" s="528"/>
      <c r="BH39" s="528"/>
      <c r="BI39" s="529"/>
      <c r="BJ39" s="533"/>
      <c r="BK39" s="534"/>
      <c r="BL39" s="534"/>
      <c r="BM39" s="535"/>
      <c r="BN39" s="533"/>
      <c r="BO39" s="534"/>
      <c r="BP39" s="535"/>
      <c r="BQ39" s="533"/>
      <c r="BR39" s="534"/>
      <c r="BS39" s="540"/>
      <c r="BT39" s="543"/>
      <c r="BU39" s="545"/>
      <c r="BV39" s="490"/>
      <c r="BX39" s="512"/>
      <c r="BY39" s="516"/>
      <c r="BZ39" s="517"/>
      <c r="CA39" s="522"/>
      <c r="CB39" s="522"/>
      <c r="CC39" s="522"/>
      <c r="CD39" s="523"/>
      <c r="CE39" s="527"/>
      <c r="CF39" s="528"/>
      <c r="CG39" s="528"/>
      <c r="CH39" s="529"/>
      <c r="CI39" s="533"/>
      <c r="CJ39" s="534"/>
      <c r="CK39" s="534"/>
      <c r="CL39" s="535"/>
      <c r="CM39" s="533"/>
      <c r="CN39" s="534"/>
      <c r="CO39" s="535"/>
      <c r="CP39" s="533"/>
      <c r="CQ39" s="534"/>
      <c r="CR39" s="540"/>
      <c r="CS39" s="543"/>
      <c r="CT39" s="545"/>
      <c r="CU39" s="490"/>
      <c r="CW39" s="512"/>
      <c r="CX39" s="516"/>
      <c r="CY39" s="517"/>
      <c r="CZ39" s="522"/>
      <c r="DA39" s="522"/>
      <c r="DB39" s="522"/>
      <c r="DC39" s="523"/>
      <c r="DD39" s="527"/>
      <c r="DE39" s="528"/>
      <c r="DF39" s="528"/>
      <c r="DG39" s="529"/>
      <c r="DH39" s="533"/>
      <c r="DI39" s="534"/>
      <c r="DJ39" s="534"/>
      <c r="DK39" s="535"/>
      <c r="DL39" s="533"/>
      <c r="DM39" s="534"/>
      <c r="DN39" s="535"/>
      <c r="DO39" s="533"/>
      <c r="DP39" s="534"/>
      <c r="DQ39" s="540"/>
      <c r="DR39" s="543"/>
      <c r="DS39" s="545"/>
      <c r="DT39" s="490"/>
      <c r="DV39" s="512"/>
      <c r="DW39" s="516"/>
      <c r="DX39" s="517"/>
      <c r="DY39" s="522"/>
      <c r="DZ39" s="522"/>
      <c r="EA39" s="522"/>
      <c r="EB39" s="523"/>
      <c r="EC39" s="527"/>
      <c r="ED39" s="528"/>
      <c r="EE39" s="528"/>
      <c r="EF39" s="529"/>
      <c r="EG39" s="533"/>
      <c r="EH39" s="534"/>
      <c r="EI39" s="534"/>
      <c r="EJ39" s="535"/>
      <c r="EK39" s="533"/>
      <c r="EL39" s="534"/>
      <c r="EM39" s="535"/>
      <c r="EN39" s="533"/>
      <c r="EO39" s="534"/>
      <c r="EP39" s="540"/>
      <c r="EQ39" s="543"/>
      <c r="ER39" s="545"/>
      <c r="ES39" s="490"/>
    </row>
    <row r="40" spans="1:149" ht="16.8" customHeight="1" thickBot="1">
      <c r="A40" s="512"/>
      <c r="B40" s="516"/>
      <c r="C40" s="517"/>
      <c r="D40" s="579" t="str">
        <f>VLOOKUP(A38,データシート!$B:$G,6,FALSE)</f>
        <v/>
      </c>
      <c r="E40" s="579"/>
      <c r="F40" s="579"/>
      <c r="G40" s="580"/>
      <c r="H40" s="493" t="str">
        <f>VLOOKUP(A38,データシート!$B:$V,9,FALSE)</f>
        <v>予・注</v>
      </c>
      <c r="I40" s="494"/>
      <c r="J40" s="495" t="str">
        <f>VLOOKUP(A38,データシート!$B:$V,8,FALSE)</f>
        <v>有・無</v>
      </c>
      <c r="K40" s="496"/>
      <c r="L40" s="581"/>
      <c r="M40" s="582"/>
      <c r="N40" s="582"/>
      <c r="O40" s="583"/>
      <c r="P40" s="581"/>
      <c r="Q40" s="582"/>
      <c r="R40" s="583"/>
      <c r="S40" s="581"/>
      <c r="T40" s="582"/>
      <c r="U40" s="584"/>
      <c r="V40" s="49"/>
      <c r="W40" s="47"/>
      <c r="X40" s="50"/>
      <c r="Z40" s="512"/>
      <c r="AA40" s="516"/>
      <c r="AB40" s="517"/>
      <c r="AC40" s="579" t="str">
        <f>VLOOKUP(Z38,データシート!$B:$G,6,FALSE)</f>
        <v/>
      </c>
      <c r="AD40" s="579"/>
      <c r="AE40" s="579"/>
      <c r="AF40" s="580"/>
      <c r="AG40" s="493" t="str">
        <f>VLOOKUP(Z38,データシート!$B:$V,9,FALSE)</f>
        <v>予・注</v>
      </c>
      <c r="AH40" s="494"/>
      <c r="AI40" s="495" t="str">
        <f>VLOOKUP(Z38,データシート!$B:$V,8,FALSE)</f>
        <v>有・無</v>
      </c>
      <c r="AJ40" s="496"/>
      <c r="AK40" s="581"/>
      <c r="AL40" s="582"/>
      <c r="AM40" s="582"/>
      <c r="AN40" s="583"/>
      <c r="AO40" s="581"/>
      <c r="AP40" s="582"/>
      <c r="AQ40" s="583"/>
      <c r="AR40" s="581"/>
      <c r="AS40" s="582"/>
      <c r="AT40" s="584"/>
      <c r="AU40" s="49"/>
      <c r="AV40" s="47"/>
      <c r="AW40" s="50"/>
      <c r="AY40" s="512"/>
      <c r="AZ40" s="516"/>
      <c r="BA40" s="517"/>
      <c r="BB40" s="579" t="str">
        <f>VLOOKUP(AY38,データシート!$B:$G,6,FALSE)</f>
        <v/>
      </c>
      <c r="BC40" s="579"/>
      <c r="BD40" s="579"/>
      <c r="BE40" s="580"/>
      <c r="BF40" s="493" t="str">
        <f>VLOOKUP(AY38,データシート!$B:$V,9,FALSE)</f>
        <v>予・注</v>
      </c>
      <c r="BG40" s="494"/>
      <c r="BH40" s="495" t="str">
        <f>VLOOKUP(AY38,データシート!$B:$V,8,FALSE)</f>
        <v>有・無</v>
      </c>
      <c r="BI40" s="496"/>
      <c r="BJ40" s="581"/>
      <c r="BK40" s="582"/>
      <c r="BL40" s="582"/>
      <c r="BM40" s="583"/>
      <c r="BN40" s="581"/>
      <c r="BO40" s="582"/>
      <c r="BP40" s="583"/>
      <c r="BQ40" s="581"/>
      <c r="BR40" s="582"/>
      <c r="BS40" s="584"/>
      <c r="BT40" s="49"/>
      <c r="BU40" s="47"/>
      <c r="BV40" s="50"/>
      <c r="BX40" s="512"/>
      <c r="BY40" s="516"/>
      <c r="BZ40" s="517"/>
      <c r="CA40" s="579" t="str">
        <f>VLOOKUP(BX38,データシート!$B:$G,6,FALSE)</f>
        <v/>
      </c>
      <c r="CB40" s="579"/>
      <c r="CC40" s="579"/>
      <c r="CD40" s="580"/>
      <c r="CE40" s="493" t="str">
        <f>VLOOKUP(BX38,データシート!$B:$V,9,FALSE)</f>
        <v>予・注</v>
      </c>
      <c r="CF40" s="494"/>
      <c r="CG40" s="495" t="str">
        <f>VLOOKUP(BX38,データシート!$B:$V,8,FALSE)</f>
        <v>有・無</v>
      </c>
      <c r="CH40" s="496"/>
      <c r="CI40" s="581"/>
      <c r="CJ40" s="582"/>
      <c r="CK40" s="582"/>
      <c r="CL40" s="583"/>
      <c r="CM40" s="581"/>
      <c r="CN40" s="582"/>
      <c r="CO40" s="583"/>
      <c r="CP40" s="581"/>
      <c r="CQ40" s="582"/>
      <c r="CR40" s="584"/>
      <c r="CS40" s="49"/>
      <c r="CT40" s="47"/>
      <c r="CU40" s="50"/>
      <c r="CW40" s="512"/>
      <c r="CX40" s="516"/>
      <c r="CY40" s="517"/>
      <c r="CZ40" s="579" t="str">
        <f>VLOOKUP(CW38,データシート!$B:$G,6,FALSE)</f>
        <v/>
      </c>
      <c r="DA40" s="579"/>
      <c r="DB40" s="579"/>
      <c r="DC40" s="580"/>
      <c r="DD40" s="493" t="str">
        <f>VLOOKUP(CW38,データシート!$B:$V,9,FALSE)</f>
        <v>予・注</v>
      </c>
      <c r="DE40" s="494"/>
      <c r="DF40" s="495" t="str">
        <f>VLOOKUP(CW38,データシート!$B:$V,8,FALSE)</f>
        <v>有・無</v>
      </c>
      <c r="DG40" s="496"/>
      <c r="DH40" s="581"/>
      <c r="DI40" s="582"/>
      <c r="DJ40" s="582"/>
      <c r="DK40" s="583"/>
      <c r="DL40" s="581"/>
      <c r="DM40" s="582"/>
      <c r="DN40" s="583"/>
      <c r="DO40" s="581"/>
      <c r="DP40" s="582"/>
      <c r="DQ40" s="584"/>
      <c r="DR40" s="49"/>
      <c r="DS40" s="47"/>
      <c r="DT40" s="50"/>
      <c r="DV40" s="512"/>
      <c r="DW40" s="516"/>
      <c r="DX40" s="517"/>
      <c r="DY40" s="579" t="str">
        <f>VLOOKUP(DV38,データシート!$B:$G,6,FALSE)</f>
        <v/>
      </c>
      <c r="DZ40" s="579"/>
      <c r="EA40" s="579"/>
      <c r="EB40" s="580"/>
      <c r="EC40" s="493" t="str">
        <f>VLOOKUP(DV38,データシート!$B:$V,9,FALSE)</f>
        <v>予・注</v>
      </c>
      <c r="ED40" s="494"/>
      <c r="EE40" s="495" t="str">
        <f>VLOOKUP(DV38,データシート!$B:$V,8,FALSE)</f>
        <v>有・無</v>
      </c>
      <c r="EF40" s="496"/>
      <c r="EG40" s="581"/>
      <c r="EH40" s="582"/>
      <c r="EI40" s="582"/>
      <c r="EJ40" s="583"/>
      <c r="EK40" s="581"/>
      <c r="EL40" s="582"/>
      <c r="EM40" s="583"/>
      <c r="EN40" s="581"/>
      <c r="EO40" s="582"/>
      <c r="EP40" s="584"/>
      <c r="EQ40" s="49"/>
      <c r="ER40" s="47"/>
      <c r="ES40" s="50"/>
    </row>
    <row r="41" spans="1:149" ht="16.8" customHeight="1">
      <c r="A41" s="51"/>
      <c r="B41" s="52"/>
      <c r="C41" s="497" t="s">
        <v>21</v>
      </c>
      <c r="D41" s="498"/>
      <c r="E41" s="499" t="s">
        <v>20</v>
      </c>
      <c r="F41" s="500"/>
      <c r="G41" s="500"/>
      <c r="H41" s="501" t="str">
        <f>IF(データシート!$F$6=0,"小計","10% 対象計")</f>
        <v>10% 対象計</v>
      </c>
      <c r="I41" s="502"/>
      <c r="J41" s="502"/>
      <c r="K41" s="503"/>
      <c r="L41" s="593"/>
      <c r="M41" s="594"/>
      <c r="N41" s="594"/>
      <c r="O41" s="595"/>
      <c r="P41" s="593" t="str">
        <f>IF($B$1=1,IF(データシート!$R$3=0,"",データシート!$R$3),"")</f>
        <v/>
      </c>
      <c r="Q41" s="594"/>
      <c r="R41" s="595"/>
      <c r="S41" s="593"/>
      <c r="T41" s="594"/>
      <c r="U41" s="594"/>
      <c r="V41" s="508"/>
      <c r="W41" s="509"/>
      <c r="X41" s="510"/>
      <c r="Z41" s="51"/>
      <c r="AA41" s="52"/>
      <c r="AB41" s="497" t="s">
        <v>21</v>
      </c>
      <c r="AC41" s="498"/>
      <c r="AD41" s="499" t="s">
        <v>20</v>
      </c>
      <c r="AE41" s="500"/>
      <c r="AF41" s="500"/>
      <c r="AG41" s="501" t="str">
        <f>IF(データシート!$F$6=0,"小計","10% 対象計")</f>
        <v>10% 対象計</v>
      </c>
      <c r="AH41" s="502"/>
      <c r="AI41" s="502"/>
      <c r="AJ41" s="503"/>
      <c r="AK41" s="504"/>
      <c r="AL41" s="505"/>
      <c r="AM41" s="505"/>
      <c r="AN41" s="506"/>
      <c r="AO41" s="504" t="str">
        <f>IF($B$1=2,IF(データシート!$R$3=0,"",データシート!$R$3),"")</f>
        <v/>
      </c>
      <c r="AP41" s="505"/>
      <c r="AQ41" s="506"/>
      <c r="AR41" s="504"/>
      <c r="AS41" s="505"/>
      <c r="AT41" s="507"/>
      <c r="AU41" s="508"/>
      <c r="AV41" s="509"/>
      <c r="AW41" s="510"/>
      <c r="AY41" s="51"/>
      <c r="AZ41" s="52"/>
      <c r="BA41" s="497" t="s">
        <v>21</v>
      </c>
      <c r="BB41" s="498"/>
      <c r="BC41" s="499" t="s">
        <v>20</v>
      </c>
      <c r="BD41" s="500"/>
      <c r="BE41" s="500"/>
      <c r="BF41" s="501" t="str">
        <f>IF(データシート!$F$6=0,"小計","10% 対象計")</f>
        <v>10% 対象計</v>
      </c>
      <c r="BG41" s="502"/>
      <c r="BH41" s="502"/>
      <c r="BI41" s="503"/>
      <c r="BJ41" s="504"/>
      <c r="BK41" s="505"/>
      <c r="BL41" s="505"/>
      <c r="BM41" s="506"/>
      <c r="BN41" s="504" t="str">
        <f>IF($B$1=3,IF(データシート!$R$3=0,"",データシート!$R$3),"")</f>
        <v/>
      </c>
      <c r="BO41" s="505"/>
      <c r="BP41" s="506"/>
      <c r="BQ41" s="504"/>
      <c r="BR41" s="505"/>
      <c r="BS41" s="507"/>
      <c r="BT41" s="508"/>
      <c r="BU41" s="509"/>
      <c r="BV41" s="510"/>
      <c r="BX41" s="51"/>
      <c r="BY41" s="52"/>
      <c r="BZ41" s="497" t="s">
        <v>21</v>
      </c>
      <c r="CA41" s="498"/>
      <c r="CB41" s="499" t="s">
        <v>20</v>
      </c>
      <c r="CC41" s="500"/>
      <c r="CD41" s="500"/>
      <c r="CE41" s="501" t="str">
        <f>IF(データシート!$F$6=0,"小計","10% 対象計")</f>
        <v>10% 対象計</v>
      </c>
      <c r="CF41" s="502"/>
      <c r="CG41" s="502"/>
      <c r="CH41" s="503"/>
      <c r="CI41" s="504"/>
      <c r="CJ41" s="505"/>
      <c r="CK41" s="505"/>
      <c r="CL41" s="506"/>
      <c r="CM41" s="504" t="str">
        <f>IF($B$1=4,IF(データシート!$R$3=0,"",データシート!$R$3),"")</f>
        <v/>
      </c>
      <c r="CN41" s="505"/>
      <c r="CO41" s="506"/>
      <c r="CP41" s="504"/>
      <c r="CQ41" s="505"/>
      <c r="CR41" s="507"/>
      <c r="CS41" s="508"/>
      <c r="CT41" s="509"/>
      <c r="CU41" s="510"/>
      <c r="CW41" s="51"/>
      <c r="CX41" s="52"/>
      <c r="CY41" s="497" t="s">
        <v>21</v>
      </c>
      <c r="CZ41" s="498"/>
      <c r="DA41" s="499" t="s">
        <v>20</v>
      </c>
      <c r="DB41" s="500"/>
      <c r="DC41" s="500"/>
      <c r="DD41" s="501" t="str">
        <f>IF(データシート!$F$6=0,"小計","10% 対象計")</f>
        <v>10% 対象計</v>
      </c>
      <c r="DE41" s="502"/>
      <c r="DF41" s="502"/>
      <c r="DG41" s="503"/>
      <c r="DH41" s="504"/>
      <c r="DI41" s="505"/>
      <c r="DJ41" s="505"/>
      <c r="DK41" s="506"/>
      <c r="DL41" s="504" t="str">
        <f>IF($B$1=5,IF(データシート!$R$3=0,"",データシート!$R$3),"")</f>
        <v/>
      </c>
      <c r="DM41" s="505"/>
      <c r="DN41" s="506"/>
      <c r="DO41" s="504"/>
      <c r="DP41" s="505"/>
      <c r="DQ41" s="507"/>
      <c r="DR41" s="508"/>
      <c r="DS41" s="509"/>
      <c r="DT41" s="510"/>
      <c r="DV41" s="51"/>
      <c r="DW41" s="52"/>
      <c r="DX41" s="497" t="s">
        <v>21</v>
      </c>
      <c r="DY41" s="498"/>
      <c r="DZ41" s="499" t="s">
        <v>20</v>
      </c>
      <c r="EA41" s="500"/>
      <c r="EB41" s="500"/>
      <c r="EC41" s="501" t="str">
        <f>IF(データシート!$F$6=0,"小計","10% 対象計")</f>
        <v>10% 対象計</v>
      </c>
      <c r="ED41" s="502"/>
      <c r="EE41" s="502"/>
      <c r="EF41" s="503"/>
      <c r="EG41" s="504"/>
      <c r="EH41" s="505"/>
      <c r="EI41" s="505"/>
      <c r="EJ41" s="506"/>
      <c r="EK41" s="504" t="str">
        <f>IF($B$1=6,IF(データシート!$R$3=0,"",データシート!$R$3),"")</f>
        <v/>
      </c>
      <c r="EL41" s="505"/>
      <c r="EM41" s="506"/>
      <c r="EN41" s="504"/>
      <c r="EO41" s="505"/>
      <c r="EP41" s="507"/>
      <c r="EQ41" s="508"/>
      <c r="ER41" s="509"/>
      <c r="ES41" s="510"/>
    </row>
    <row r="42" spans="1:149" ht="15" customHeight="1">
      <c r="A42" s="419" t="s">
        <v>22</v>
      </c>
      <c r="B42" s="449"/>
      <c r="C42" s="429"/>
      <c r="D42" s="430"/>
      <c r="E42" s="53"/>
      <c r="F42" s="54"/>
      <c r="G42" s="54"/>
      <c r="H42" s="55"/>
      <c r="I42" s="477" t="str">
        <f>IF(データシート!$F$6=0,"","消費税")</f>
        <v>消費税</v>
      </c>
      <c r="J42" s="477"/>
      <c r="K42" s="478"/>
      <c r="L42" s="585"/>
      <c r="M42" s="586"/>
      <c r="N42" s="586"/>
      <c r="O42" s="587"/>
      <c r="P42" s="585" t="str">
        <f>IF(データシート!$F$6=0,"",IF($B$1=1,IF(データシート!$T$3=0,"",データシート!$T$3),""))</f>
        <v/>
      </c>
      <c r="Q42" s="586"/>
      <c r="R42" s="587"/>
      <c r="S42" s="585"/>
      <c r="T42" s="586"/>
      <c r="U42" s="586"/>
      <c r="V42" s="472"/>
      <c r="W42" s="473"/>
      <c r="X42" s="474"/>
      <c r="Z42" s="419" t="s">
        <v>22</v>
      </c>
      <c r="AA42" s="449"/>
      <c r="AB42" s="429"/>
      <c r="AC42" s="430"/>
      <c r="AD42" s="53"/>
      <c r="AE42" s="54"/>
      <c r="AF42" s="54"/>
      <c r="AG42" s="55"/>
      <c r="AH42" s="477" t="str">
        <f>IF(データシート!$F$6=0,"","消費税")</f>
        <v>消費税</v>
      </c>
      <c r="AI42" s="477"/>
      <c r="AJ42" s="478"/>
      <c r="AK42" s="467"/>
      <c r="AL42" s="468"/>
      <c r="AM42" s="468"/>
      <c r="AN42" s="469"/>
      <c r="AO42" s="470" t="str">
        <f>IF(データシート!$F$6=0,"",IF($B$1=2,IF(データシート!$T$3=0,"",データシート!$T$3),""))</f>
        <v/>
      </c>
      <c r="AP42" s="468"/>
      <c r="AQ42" s="469"/>
      <c r="AR42" s="467"/>
      <c r="AS42" s="468"/>
      <c r="AT42" s="471"/>
      <c r="AU42" s="472"/>
      <c r="AV42" s="473"/>
      <c r="AW42" s="474"/>
      <c r="AY42" s="419" t="s">
        <v>22</v>
      </c>
      <c r="AZ42" s="449"/>
      <c r="BA42" s="429"/>
      <c r="BB42" s="430"/>
      <c r="BC42" s="53"/>
      <c r="BD42" s="54"/>
      <c r="BE42" s="54"/>
      <c r="BF42" s="55"/>
      <c r="BG42" s="477" t="str">
        <f>IF(データシート!$F$6=0,"","消費税")</f>
        <v>消費税</v>
      </c>
      <c r="BH42" s="477"/>
      <c r="BI42" s="478"/>
      <c r="BJ42" s="467"/>
      <c r="BK42" s="468"/>
      <c r="BL42" s="468"/>
      <c r="BM42" s="469"/>
      <c r="BN42" s="470" t="str">
        <f>IF(データシート!$F$6=0,"",IF($B$1=3,IF(データシート!$T$3=0,"",データシート!$T$3),""))</f>
        <v/>
      </c>
      <c r="BO42" s="468"/>
      <c r="BP42" s="469"/>
      <c r="BQ42" s="467"/>
      <c r="BR42" s="468"/>
      <c r="BS42" s="471"/>
      <c r="BT42" s="472"/>
      <c r="BU42" s="473"/>
      <c r="BV42" s="474"/>
      <c r="BX42" s="419" t="s">
        <v>22</v>
      </c>
      <c r="BY42" s="449"/>
      <c r="BZ42" s="429"/>
      <c r="CA42" s="430"/>
      <c r="CB42" s="53"/>
      <c r="CC42" s="54"/>
      <c r="CD42" s="54"/>
      <c r="CE42" s="55"/>
      <c r="CF42" s="477" t="str">
        <f>IF(データシート!$F$6=0,"","消費税")</f>
        <v>消費税</v>
      </c>
      <c r="CG42" s="477"/>
      <c r="CH42" s="478"/>
      <c r="CI42" s="467"/>
      <c r="CJ42" s="468"/>
      <c r="CK42" s="468"/>
      <c r="CL42" s="469"/>
      <c r="CM42" s="470" t="str">
        <f>IF(データシート!$F$6=0,"",IF($B$1=4,IF(データシート!$T$3=0,"",データシート!$T$3),""))</f>
        <v/>
      </c>
      <c r="CN42" s="468"/>
      <c r="CO42" s="469"/>
      <c r="CP42" s="467"/>
      <c r="CQ42" s="468"/>
      <c r="CR42" s="471"/>
      <c r="CS42" s="472"/>
      <c r="CT42" s="473"/>
      <c r="CU42" s="474"/>
      <c r="CW42" s="419" t="s">
        <v>22</v>
      </c>
      <c r="CX42" s="449"/>
      <c r="CY42" s="429"/>
      <c r="CZ42" s="430"/>
      <c r="DA42" s="53"/>
      <c r="DB42" s="54"/>
      <c r="DC42" s="54"/>
      <c r="DD42" s="55"/>
      <c r="DE42" s="477" t="str">
        <f>IF(データシート!$F$6=0,"","消費税")</f>
        <v>消費税</v>
      </c>
      <c r="DF42" s="477"/>
      <c r="DG42" s="478"/>
      <c r="DH42" s="467"/>
      <c r="DI42" s="468"/>
      <c r="DJ42" s="468"/>
      <c r="DK42" s="469"/>
      <c r="DL42" s="470" t="str">
        <f>IF(データシート!$F$6=0,"",IF($B$1=5,IF(データシート!$T$3=0,"",データシート!$T$3),""))</f>
        <v/>
      </c>
      <c r="DM42" s="468"/>
      <c r="DN42" s="469"/>
      <c r="DO42" s="467"/>
      <c r="DP42" s="468"/>
      <c r="DQ42" s="471"/>
      <c r="DR42" s="472"/>
      <c r="DS42" s="473"/>
      <c r="DT42" s="474"/>
      <c r="DV42" s="419" t="s">
        <v>22</v>
      </c>
      <c r="DW42" s="449"/>
      <c r="DX42" s="429"/>
      <c r="DY42" s="430"/>
      <c r="DZ42" s="53"/>
      <c r="EA42" s="54"/>
      <c r="EB42" s="54"/>
      <c r="EC42" s="55"/>
      <c r="ED42" s="477" t="str">
        <f>IF(データシート!$F$6=0,"","消費税")</f>
        <v>消費税</v>
      </c>
      <c r="EE42" s="477"/>
      <c r="EF42" s="478"/>
      <c r="EG42" s="467"/>
      <c r="EH42" s="468"/>
      <c r="EI42" s="468"/>
      <c r="EJ42" s="469"/>
      <c r="EK42" s="470" t="str">
        <f>IF(データシート!$F$6=0,"",IF($B$1=6,IF(データシート!$T$3=0,"",データシート!$T$3),""))</f>
        <v/>
      </c>
      <c r="EL42" s="468"/>
      <c r="EM42" s="469"/>
      <c r="EN42" s="467"/>
      <c r="EO42" s="468"/>
      <c r="EP42" s="471"/>
      <c r="EQ42" s="472"/>
      <c r="ER42" s="473"/>
      <c r="ES42" s="474"/>
    </row>
    <row r="43" spans="1:149" ht="15" customHeight="1">
      <c r="A43" s="450"/>
      <c r="B43" s="451"/>
      <c r="C43" s="383"/>
      <c r="D43" s="416"/>
      <c r="E43" s="56"/>
      <c r="F43" s="57"/>
      <c r="G43" s="58"/>
      <c r="H43" s="479" t="str">
        <f>IF(データシート!$F$6=0,"","8% 対象計")</f>
        <v>8% 対象計</v>
      </c>
      <c r="I43" s="480"/>
      <c r="J43" s="480"/>
      <c r="K43" s="480"/>
      <c r="L43" s="589"/>
      <c r="M43" s="590"/>
      <c r="N43" s="590"/>
      <c r="O43" s="591"/>
      <c r="P43" s="589" t="str">
        <f>IF(データシート!$F$6=0,"",IF($B$1=1,IF(データシート!$R$4=0,"",データシート!$R$4),""))</f>
        <v/>
      </c>
      <c r="Q43" s="590"/>
      <c r="R43" s="591"/>
      <c r="S43" s="590"/>
      <c r="T43" s="590"/>
      <c r="U43" s="590"/>
      <c r="V43" s="486"/>
      <c r="W43" s="487"/>
      <c r="X43" s="488"/>
      <c r="Z43" s="450"/>
      <c r="AA43" s="451"/>
      <c r="AB43" s="383"/>
      <c r="AC43" s="416"/>
      <c r="AD43" s="56"/>
      <c r="AE43" s="57"/>
      <c r="AF43" s="58"/>
      <c r="AG43" s="479" t="str">
        <f>IF(データシート!$F$6=0,"","8% 対象計")</f>
        <v>8% 対象計</v>
      </c>
      <c r="AH43" s="480"/>
      <c r="AI43" s="480"/>
      <c r="AJ43" s="481"/>
      <c r="AK43" s="482"/>
      <c r="AL43" s="483"/>
      <c r="AM43" s="483"/>
      <c r="AN43" s="484"/>
      <c r="AO43" s="482" t="str">
        <f>IF(データシート!$F$6=0,"",IF($B$1=2,IF(データシート!$R$4=0,"",データシート!$R$4),""))</f>
        <v/>
      </c>
      <c r="AP43" s="483"/>
      <c r="AQ43" s="484"/>
      <c r="AR43" s="482"/>
      <c r="AS43" s="483"/>
      <c r="AT43" s="485"/>
      <c r="AU43" s="486"/>
      <c r="AV43" s="487"/>
      <c r="AW43" s="488"/>
      <c r="AY43" s="450"/>
      <c r="AZ43" s="451"/>
      <c r="BA43" s="383"/>
      <c r="BB43" s="416"/>
      <c r="BC43" s="56"/>
      <c r="BD43" s="57"/>
      <c r="BE43" s="58"/>
      <c r="BF43" s="479" t="str">
        <f>IF(データシート!$F$6=0,"","8% 対象計")</f>
        <v>8% 対象計</v>
      </c>
      <c r="BG43" s="480"/>
      <c r="BH43" s="480"/>
      <c r="BI43" s="481"/>
      <c r="BJ43" s="482"/>
      <c r="BK43" s="483"/>
      <c r="BL43" s="483"/>
      <c r="BM43" s="484"/>
      <c r="BN43" s="482" t="str">
        <f>IF(データシート!$F$6=0,"",IF($B$1=3,IF(データシート!$R$4=0,"",データシート!$R$4),""))</f>
        <v/>
      </c>
      <c r="BO43" s="483"/>
      <c r="BP43" s="484"/>
      <c r="BQ43" s="482"/>
      <c r="BR43" s="483"/>
      <c r="BS43" s="485"/>
      <c r="BT43" s="486"/>
      <c r="BU43" s="487"/>
      <c r="BV43" s="488"/>
      <c r="BX43" s="450"/>
      <c r="BY43" s="451"/>
      <c r="BZ43" s="383"/>
      <c r="CA43" s="416"/>
      <c r="CB43" s="56"/>
      <c r="CC43" s="57"/>
      <c r="CD43" s="58"/>
      <c r="CE43" s="479" t="str">
        <f>IF(データシート!$F$6=0,"","8% 対象計")</f>
        <v>8% 対象計</v>
      </c>
      <c r="CF43" s="480"/>
      <c r="CG43" s="480"/>
      <c r="CH43" s="481"/>
      <c r="CI43" s="482"/>
      <c r="CJ43" s="483"/>
      <c r="CK43" s="483"/>
      <c r="CL43" s="484"/>
      <c r="CM43" s="482" t="str">
        <f>IF(データシート!$F$6=0,"",IF($B$1=4,IF(データシート!$R$4=0,"",データシート!$R$4),""))</f>
        <v/>
      </c>
      <c r="CN43" s="483"/>
      <c r="CO43" s="484"/>
      <c r="CP43" s="482"/>
      <c r="CQ43" s="483"/>
      <c r="CR43" s="485"/>
      <c r="CS43" s="486"/>
      <c r="CT43" s="487"/>
      <c r="CU43" s="488"/>
      <c r="CW43" s="450"/>
      <c r="CX43" s="451"/>
      <c r="CY43" s="383"/>
      <c r="CZ43" s="416"/>
      <c r="DA43" s="56"/>
      <c r="DB43" s="57"/>
      <c r="DC43" s="58"/>
      <c r="DD43" s="479" t="str">
        <f>IF(データシート!$F$6=0,"","8% 対象計")</f>
        <v>8% 対象計</v>
      </c>
      <c r="DE43" s="480"/>
      <c r="DF43" s="480"/>
      <c r="DG43" s="481"/>
      <c r="DH43" s="482"/>
      <c r="DI43" s="483"/>
      <c r="DJ43" s="483"/>
      <c r="DK43" s="484"/>
      <c r="DL43" s="482" t="str">
        <f>IF(データシート!$F$6=0,"",IF($B$1=5,IF(データシート!$R$4=0,"",データシート!$R$4),""))</f>
        <v/>
      </c>
      <c r="DM43" s="483"/>
      <c r="DN43" s="484"/>
      <c r="DO43" s="482"/>
      <c r="DP43" s="483"/>
      <c r="DQ43" s="485"/>
      <c r="DR43" s="486"/>
      <c r="DS43" s="487"/>
      <c r="DT43" s="488"/>
      <c r="DV43" s="450"/>
      <c r="DW43" s="451"/>
      <c r="DX43" s="383"/>
      <c r="DY43" s="416"/>
      <c r="DZ43" s="56"/>
      <c r="EA43" s="57"/>
      <c r="EB43" s="58"/>
      <c r="EC43" s="479" t="str">
        <f>IF(データシート!$F$6=0,"","8% 対象計")</f>
        <v>8% 対象計</v>
      </c>
      <c r="ED43" s="480"/>
      <c r="EE43" s="480"/>
      <c r="EF43" s="481"/>
      <c r="EG43" s="482"/>
      <c r="EH43" s="483"/>
      <c r="EI43" s="483"/>
      <c r="EJ43" s="484"/>
      <c r="EK43" s="482" t="str">
        <f>IF(データシート!$F$6=0,"",IF($B$1=6,IF(データシート!$R$4=0,"",データシート!$R$4),""))</f>
        <v/>
      </c>
      <c r="EL43" s="483"/>
      <c r="EM43" s="484"/>
      <c r="EN43" s="482"/>
      <c r="EO43" s="483"/>
      <c r="EP43" s="485"/>
      <c r="EQ43" s="486"/>
      <c r="ER43" s="487"/>
      <c r="ES43" s="488"/>
    </row>
    <row r="44" spans="1:149" ht="15" customHeight="1">
      <c r="A44" s="419" t="s">
        <v>23</v>
      </c>
      <c r="B44" s="449"/>
      <c r="C44" s="429"/>
      <c r="D44" s="430"/>
      <c r="E44" s="53"/>
      <c r="F44" s="54"/>
      <c r="G44" s="54"/>
      <c r="H44" s="101"/>
      <c r="I44" s="465" t="str">
        <f>IF(データシート!$F$6=0,"","消費税")</f>
        <v>消費税</v>
      </c>
      <c r="J44" s="465"/>
      <c r="K44" s="465"/>
      <c r="L44" s="585"/>
      <c r="M44" s="586"/>
      <c r="N44" s="586"/>
      <c r="O44" s="587"/>
      <c r="P44" s="585" t="str">
        <f>IF(データシート!$F$6=0,"",IF($B$1=1,IF(データシート!$T$4=0,"",データシート!$T$4),""))</f>
        <v/>
      </c>
      <c r="Q44" s="586"/>
      <c r="R44" s="587"/>
      <c r="S44" s="586"/>
      <c r="T44" s="586"/>
      <c r="U44" s="586"/>
      <c r="V44" s="472"/>
      <c r="W44" s="473"/>
      <c r="X44" s="474"/>
      <c r="Z44" s="419" t="s">
        <v>23</v>
      </c>
      <c r="AA44" s="449"/>
      <c r="AB44" s="429"/>
      <c r="AC44" s="430"/>
      <c r="AD44" s="53"/>
      <c r="AE44" s="54"/>
      <c r="AF44" s="54"/>
      <c r="AG44" s="101"/>
      <c r="AH44" s="465" t="str">
        <f>IF(データシート!$F$6=0,"","消費税")</f>
        <v>消費税</v>
      </c>
      <c r="AI44" s="465"/>
      <c r="AJ44" s="466"/>
      <c r="AK44" s="467"/>
      <c r="AL44" s="468"/>
      <c r="AM44" s="468"/>
      <c r="AN44" s="469"/>
      <c r="AO44" s="470" t="str">
        <f>IF(データシート!$F$6=0,"",IF($B$1=2,IF(データシート!$T$4=0,"",データシート!$T$4),""))</f>
        <v/>
      </c>
      <c r="AP44" s="468"/>
      <c r="AQ44" s="469"/>
      <c r="AR44" s="467"/>
      <c r="AS44" s="468"/>
      <c r="AT44" s="471"/>
      <c r="AU44" s="472"/>
      <c r="AV44" s="473"/>
      <c r="AW44" s="474"/>
      <c r="AY44" s="419" t="s">
        <v>23</v>
      </c>
      <c r="AZ44" s="449"/>
      <c r="BA44" s="429"/>
      <c r="BB44" s="430"/>
      <c r="BC44" s="53"/>
      <c r="BD44" s="54"/>
      <c r="BE44" s="54"/>
      <c r="BF44" s="101"/>
      <c r="BG44" s="465" t="str">
        <f>IF(データシート!$F$6=0,"","消費税")</f>
        <v>消費税</v>
      </c>
      <c r="BH44" s="465"/>
      <c r="BI44" s="466"/>
      <c r="BJ44" s="467"/>
      <c r="BK44" s="468"/>
      <c r="BL44" s="468"/>
      <c r="BM44" s="469"/>
      <c r="BN44" s="470" t="str">
        <f>IF(データシート!$F$6=0,"",IF($B$1=3,IF(データシート!$T$4=0,"",データシート!$T$4),""))</f>
        <v/>
      </c>
      <c r="BO44" s="468"/>
      <c r="BP44" s="469"/>
      <c r="BQ44" s="467"/>
      <c r="BR44" s="468"/>
      <c r="BS44" s="471"/>
      <c r="BT44" s="472"/>
      <c r="BU44" s="473"/>
      <c r="BV44" s="474"/>
      <c r="BX44" s="419" t="s">
        <v>23</v>
      </c>
      <c r="BY44" s="449"/>
      <c r="BZ44" s="429"/>
      <c r="CA44" s="430"/>
      <c r="CB44" s="53"/>
      <c r="CC44" s="54"/>
      <c r="CD44" s="54"/>
      <c r="CE44" s="101"/>
      <c r="CF44" s="465" t="str">
        <f>IF(データシート!$F$6=0,"","消費税")</f>
        <v>消費税</v>
      </c>
      <c r="CG44" s="465"/>
      <c r="CH44" s="466"/>
      <c r="CI44" s="467"/>
      <c r="CJ44" s="468"/>
      <c r="CK44" s="468"/>
      <c r="CL44" s="469"/>
      <c r="CM44" s="470" t="str">
        <f>IF(データシート!$F$6=0,"",IF($B$1=4,IF(データシート!$T$4=0,"",データシート!$T$4),""))</f>
        <v/>
      </c>
      <c r="CN44" s="468"/>
      <c r="CO44" s="469"/>
      <c r="CP44" s="467"/>
      <c r="CQ44" s="468"/>
      <c r="CR44" s="471"/>
      <c r="CS44" s="472"/>
      <c r="CT44" s="473"/>
      <c r="CU44" s="474"/>
      <c r="CW44" s="419" t="s">
        <v>23</v>
      </c>
      <c r="CX44" s="449"/>
      <c r="CY44" s="429"/>
      <c r="CZ44" s="430"/>
      <c r="DA44" s="53"/>
      <c r="DB44" s="54"/>
      <c r="DC44" s="54"/>
      <c r="DD44" s="101"/>
      <c r="DE44" s="465" t="str">
        <f>IF(データシート!$F$6=0,"","消費税")</f>
        <v>消費税</v>
      </c>
      <c r="DF44" s="465"/>
      <c r="DG44" s="466"/>
      <c r="DH44" s="467"/>
      <c r="DI44" s="468"/>
      <c r="DJ44" s="468"/>
      <c r="DK44" s="469"/>
      <c r="DL44" s="470" t="str">
        <f>IF(データシート!$F$6=0,"",IF($B$1=5,IF(データシート!$T$4=0,"",データシート!$T$4),""))</f>
        <v/>
      </c>
      <c r="DM44" s="468"/>
      <c r="DN44" s="469"/>
      <c r="DO44" s="467"/>
      <c r="DP44" s="468"/>
      <c r="DQ44" s="471"/>
      <c r="DR44" s="472"/>
      <c r="DS44" s="473"/>
      <c r="DT44" s="474"/>
      <c r="DV44" s="419" t="s">
        <v>23</v>
      </c>
      <c r="DW44" s="449"/>
      <c r="DX44" s="429"/>
      <c r="DY44" s="430"/>
      <c r="DZ44" s="53"/>
      <c r="EA44" s="54"/>
      <c r="EB44" s="54"/>
      <c r="EC44" s="55"/>
      <c r="ED44" s="477" t="str">
        <f>IF(データシート!$F$6=0,"","消費税")</f>
        <v>消費税</v>
      </c>
      <c r="EE44" s="477"/>
      <c r="EF44" s="478"/>
      <c r="EG44" s="467"/>
      <c r="EH44" s="468"/>
      <c r="EI44" s="468"/>
      <c r="EJ44" s="469"/>
      <c r="EK44" s="470" t="str">
        <f>IF(データシート!$F$6=0,"",IF($B$1=6,IF(データシート!$T$4=0,"",データシート!$T$4),""))</f>
        <v/>
      </c>
      <c r="EL44" s="468"/>
      <c r="EM44" s="469"/>
      <c r="EN44" s="467"/>
      <c r="EO44" s="468"/>
      <c r="EP44" s="471"/>
      <c r="EQ44" s="472"/>
      <c r="ER44" s="473"/>
      <c r="ES44" s="474"/>
    </row>
    <row r="45" spans="1:149" ht="15" customHeight="1" thickBot="1">
      <c r="A45" s="450"/>
      <c r="B45" s="451"/>
      <c r="C45" s="383"/>
      <c r="D45" s="416"/>
      <c r="E45" s="56"/>
      <c r="F45" s="57"/>
      <c r="G45" s="58"/>
      <c r="H45" s="600" t="s">
        <v>189</v>
      </c>
      <c r="I45" s="601"/>
      <c r="J45" s="601"/>
      <c r="K45" s="601"/>
      <c r="L45" s="602"/>
      <c r="M45" s="603"/>
      <c r="N45" s="603"/>
      <c r="O45" s="604"/>
      <c r="P45" s="602" t="str">
        <f>IF($B$1=1,IF(データシート!$R$7=0,"",データシート!$R$7),"")</f>
        <v/>
      </c>
      <c r="Q45" s="603"/>
      <c r="R45" s="604"/>
      <c r="S45" s="602"/>
      <c r="T45" s="603"/>
      <c r="U45" s="605"/>
      <c r="V45" s="606"/>
      <c r="W45" s="607"/>
      <c r="X45" s="608"/>
      <c r="Z45" s="450"/>
      <c r="AA45" s="451"/>
      <c r="AB45" s="383"/>
      <c r="AC45" s="416"/>
      <c r="AD45" s="56"/>
      <c r="AE45" s="57"/>
      <c r="AF45" s="58"/>
      <c r="AG45" s="574" t="s">
        <v>189</v>
      </c>
      <c r="AH45" s="575"/>
      <c r="AI45" s="575"/>
      <c r="AJ45" s="575"/>
      <c r="AK45" s="576"/>
      <c r="AL45" s="577"/>
      <c r="AM45" s="577"/>
      <c r="AN45" s="578"/>
      <c r="AO45" s="602" t="str">
        <f>IF($B$1=2,IF(データシート!$R$7=0,"",データシート!$R$7),"")</f>
        <v/>
      </c>
      <c r="AP45" s="603"/>
      <c r="AQ45" s="604"/>
      <c r="AR45" s="576"/>
      <c r="AS45" s="577"/>
      <c r="AT45" s="620"/>
      <c r="AU45" s="597"/>
      <c r="AV45" s="598"/>
      <c r="AW45" s="599"/>
      <c r="AY45" s="450"/>
      <c r="AZ45" s="451"/>
      <c r="BA45" s="383"/>
      <c r="BB45" s="416"/>
      <c r="BC45" s="56"/>
      <c r="BD45" s="57"/>
      <c r="BE45" s="58"/>
      <c r="BF45" s="574" t="s">
        <v>189</v>
      </c>
      <c r="BG45" s="575"/>
      <c r="BH45" s="575"/>
      <c r="BI45" s="575"/>
      <c r="BJ45" s="576"/>
      <c r="BK45" s="577"/>
      <c r="BL45" s="577"/>
      <c r="BM45" s="578"/>
      <c r="BN45" s="576" t="str">
        <f>IF($B$1=3,IF(データシート!$R$7=0,"",データシート!$R$7),"")</f>
        <v/>
      </c>
      <c r="BO45" s="577"/>
      <c r="BP45" s="578"/>
      <c r="BQ45" s="576"/>
      <c r="BR45" s="577"/>
      <c r="BS45" s="620"/>
      <c r="BT45" s="597"/>
      <c r="BU45" s="598"/>
      <c r="BV45" s="599"/>
      <c r="BX45" s="450"/>
      <c r="BY45" s="451"/>
      <c r="BZ45" s="383"/>
      <c r="CA45" s="416"/>
      <c r="CB45" s="56"/>
      <c r="CC45" s="57"/>
      <c r="CD45" s="58"/>
      <c r="CE45" s="574" t="s">
        <v>189</v>
      </c>
      <c r="CF45" s="575"/>
      <c r="CG45" s="575"/>
      <c r="CH45" s="575"/>
      <c r="CI45" s="576"/>
      <c r="CJ45" s="577"/>
      <c r="CK45" s="577"/>
      <c r="CL45" s="578"/>
      <c r="CM45" s="576" t="str">
        <f>IF($B$1=4,IF(データシート!$R$7=0,"",データシート!$R$7),"")</f>
        <v/>
      </c>
      <c r="CN45" s="577"/>
      <c r="CO45" s="578"/>
      <c r="CP45" s="576"/>
      <c r="CQ45" s="577"/>
      <c r="CR45" s="620"/>
      <c r="CS45" s="597"/>
      <c r="CT45" s="598"/>
      <c r="CU45" s="599"/>
      <c r="CW45" s="450"/>
      <c r="CX45" s="451"/>
      <c r="CY45" s="383"/>
      <c r="CZ45" s="416"/>
      <c r="DA45" s="56"/>
      <c r="DB45" s="57"/>
      <c r="DC45" s="58"/>
      <c r="DD45" s="574" t="s">
        <v>189</v>
      </c>
      <c r="DE45" s="575"/>
      <c r="DF45" s="575"/>
      <c r="DG45" s="575"/>
      <c r="DH45" s="576"/>
      <c r="DI45" s="577"/>
      <c r="DJ45" s="577"/>
      <c r="DK45" s="578"/>
      <c r="DL45" s="576" t="str">
        <f>IF($B$1=5,IF(データシート!$R$7=0,"",データシート!$R$7),"")</f>
        <v/>
      </c>
      <c r="DM45" s="577"/>
      <c r="DN45" s="578"/>
      <c r="DO45" s="576"/>
      <c r="DP45" s="577"/>
      <c r="DQ45" s="620"/>
      <c r="DR45" s="597"/>
      <c r="DS45" s="598"/>
      <c r="DT45" s="599"/>
      <c r="DV45" s="450"/>
      <c r="DW45" s="451"/>
      <c r="DX45" s="383"/>
      <c r="DY45" s="416"/>
      <c r="DZ45" s="56"/>
      <c r="EA45" s="57"/>
      <c r="EB45" s="58"/>
      <c r="EC45" s="574" t="s">
        <v>189</v>
      </c>
      <c r="ED45" s="575"/>
      <c r="EE45" s="575"/>
      <c r="EF45" s="575"/>
      <c r="EG45" s="576"/>
      <c r="EH45" s="577"/>
      <c r="EI45" s="577"/>
      <c r="EJ45" s="578"/>
      <c r="EK45" s="576" t="str">
        <f>IF($B$1=6,IF(データシート!$R$7=0,"",データシート!$R$7),"")</f>
        <v/>
      </c>
      <c r="EL45" s="577"/>
      <c r="EM45" s="578"/>
      <c r="EN45" s="576"/>
      <c r="EO45" s="577"/>
      <c r="EP45" s="620"/>
      <c r="EQ45" s="597"/>
      <c r="ER45" s="598"/>
      <c r="ES45" s="599"/>
    </row>
    <row r="46" spans="1:149" ht="15" customHeight="1" thickTop="1">
      <c r="A46" s="419" t="s">
        <v>24</v>
      </c>
      <c r="B46" s="449"/>
      <c r="C46" s="429"/>
      <c r="D46" s="430"/>
      <c r="E46" s="53"/>
      <c r="F46" s="54"/>
      <c r="G46" s="54"/>
      <c r="H46" s="609" t="str">
        <f>IF($B$1=1,IF(データシート!$F$6=0,"合計","税込合計"),"小計")</f>
        <v>税込合計</v>
      </c>
      <c r="I46" s="610"/>
      <c r="J46" s="610"/>
      <c r="K46" s="611"/>
      <c r="L46" s="612"/>
      <c r="M46" s="613"/>
      <c r="N46" s="613"/>
      <c r="O46" s="614"/>
      <c r="P46" s="612" t="str">
        <f>IF(H46="小計","次ページ計へ",IF(SUM(P41:R45)=0,"",SUM(P41:R45)))</f>
        <v/>
      </c>
      <c r="Q46" s="613"/>
      <c r="R46" s="614"/>
      <c r="S46" s="612"/>
      <c r="T46" s="613"/>
      <c r="U46" s="618"/>
      <c r="V46" s="59"/>
      <c r="W46" s="43"/>
      <c r="X46" s="50"/>
      <c r="Z46" s="419" t="s">
        <v>24</v>
      </c>
      <c r="AA46" s="449"/>
      <c r="AB46" s="429"/>
      <c r="AC46" s="430"/>
      <c r="AD46" s="53"/>
      <c r="AE46" s="54"/>
      <c r="AF46" s="54"/>
      <c r="AG46" s="609" t="str">
        <f>IF($B$1=2,IF(データシート!$F$6=0,"合計","税込合計"),"小計")</f>
        <v>小計</v>
      </c>
      <c r="AH46" s="610"/>
      <c r="AI46" s="610"/>
      <c r="AJ46" s="611"/>
      <c r="AK46" s="612"/>
      <c r="AL46" s="613"/>
      <c r="AM46" s="613"/>
      <c r="AN46" s="614"/>
      <c r="AO46" s="612" t="str">
        <f>IF(AG46="小計","次ページ計へ",IF(SUM(AO41:AQ45)=0,"",SUM(AO41:AQ45)))</f>
        <v>次ページ計へ</v>
      </c>
      <c r="AP46" s="613"/>
      <c r="AQ46" s="614"/>
      <c r="AR46" s="612"/>
      <c r="AS46" s="613"/>
      <c r="AT46" s="618"/>
      <c r="AU46" s="59"/>
      <c r="AV46" s="43"/>
      <c r="AW46" s="50"/>
      <c r="AY46" s="419" t="s">
        <v>24</v>
      </c>
      <c r="AZ46" s="449"/>
      <c r="BA46" s="429"/>
      <c r="BB46" s="430"/>
      <c r="BC46" s="53"/>
      <c r="BD46" s="54"/>
      <c r="BE46" s="54"/>
      <c r="BF46" s="609" t="str">
        <f>IF($B$1=2,IF(データシート!$F$6=0,"合計","税込合計"),"小計")</f>
        <v>小計</v>
      </c>
      <c r="BG46" s="610"/>
      <c r="BH46" s="610"/>
      <c r="BI46" s="611"/>
      <c r="BJ46" s="612"/>
      <c r="BK46" s="613"/>
      <c r="BL46" s="613"/>
      <c r="BM46" s="614"/>
      <c r="BN46" s="612" t="str">
        <f>IF(BF46="小計","次ページ計へ",IF(SUM(BN41:BP45)=0,"",SUM(BN41:BP45)))</f>
        <v>次ページ計へ</v>
      </c>
      <c r="BO46" s="613"/>
      <c r="BP46" s="614"/>
      <c r="BQ46" s="612"/>
      <c r="BR46" s="613"/>
      <c r="BS46" s="618"/>
      <c r="BT46" s="59"/>
      <c r="BU46" s="43"/>
      <c r="BV46" s="50"/>
      <c r="BX46" s="419" t="s">
        <v>24</v>
      </c>
      <c r="BY46" s="449"/>
      <c r="BZ46" s="429"/>
      <c r="CA46" s="430"/>
      <c r="CB46" s="53"/>
      <c r="CC46" s="54"/>
      <c r="CD46" s="54"/>
      <c r="CE46" s="609" t="str">
        <f>IF($B$1=2,IF(データシート!$F$6=0,"合計","税込合計"),"小計")</f>
        <v>小計</v>
      </c>
      <c r="CF46" s="610"/>
      <c r="CG46" s="610"/>
      <c r="CH46" s="611"/>
      <c r="CI46" s="612"/>
      <c r="CJ46" s="613"/>
      <c r="CK46" s="613"/>
      <c r="CL46" s="614"/>
      <c r="CM46" s="612" t="str">
        <f>IF(CE46="小計","次ページ計へ",IF(SUM(CM41:CO45)=0,"",SUM(CM41:CO45)))</f>
        <v>次ページ計へ</v>
      </c>
      <c r="CN46" s="613"/>
      <c r="CO46" s="614"/>
      <c r="CP46" s="612"/>
      <c r="CQ46" s="613"/>
      <c r="CR46" s="618"/>
      <c r="CS46" s="59"/>
      <c r="CT46" s="43"/>
      <c r="CU46" s="50"/>
      <c r="CW46" s="419" t="s">
        <v>24</v>
      </c>
      <c r="CX46" s="449"/>
      <c r="CY46" s="429"/>
      <c r="CZ46" s="430"/>
      <c r="DA46" s="53"/>
      <c r="DB46" s="54"/>
      <c r="DC46" s="54"/>
      <c r="DD46" s="609" t="str">
        <f>IF($B$1=2,IF(データシート!$F$6=0,"合計","税込合計"),"小計")</f>
        <v>小計</v>
      </c>
      <c r="DE46" s="610"/>
      <c r="DF46" s="610"/>
      <c r="DG46" s="611"/>
      <c r="DH46" s="612"/>
      <c r="DI46" s="613"/>
      <c r="DJ46" s="613"/>
      <c r="DK46" s="614"/>
      <c r="DL46" s="612" t="str">
        <f>IF(DD46="小計","次ページ計へ",IF(SUM(DL41:DN45)=0,"",SUM(DL41:DN45)))</f>
        <v>次ページ計へ</v>
      </c>
      <c r="DM46" s="613"/>
      <c r="DN46" s="614"/>
      <c r="DO46" s="612"/>
      <c r="DP46" s="613"/>
      <c r="DQ46" s="618"/>
      <c r="DR46" s="59"/>
      <c r="DS46" s="43"/>
      <c r="DT46" s="50"/>
      <c r="DV46" s="419" t="s">
        <v>24</v>
      </c>
      <c r="DW46" s="449"/>
      <c r="DX46" s="429"/>
      <c r="DY46" s="430"/>
      <c r="DZ46" s="53"/>
      <c r="EA46" s="54"/>
      <c r="EB46" s="54"/>
      <c r="EC46" s="609" t="str">
        <f>IF($B$1=2,IF(データシート!$F$6=0,"合計","税込合計"),"小計")</f>
        <v>小計</v>
      </c>
      <c r="ED46" s="610"/>
      <c r="EE46" s="610"/>
      <c r="EF46" s="611"/>
      <c r="EG46" s="612"/>
      <c r="EH46" s="613"/>
      <c r="EI46" s="613"/>
      <c r="EJ46" s="614"/>
      <c r="EK46" s="612" t="str">
        <f>IF(EC46="小計","次ページ計へ",IF(SUM(EK41:EM45)=0,"",SUM(EK41:EM45)))</f>
        <v>次ページ計へ</v>
      </c>
      <c r="EL46" s="613"/>
      <c r="EM46" s="614"/>
      <c r="EN46" s="612"/>
      <c r="EO46" s="613"/>
      <c r="EP46" s="618"/>
      <c r="EQ46" s="59"/>
      <c r="ER46" s="43"/>
      <c r="ES46" s="50"/>
    </row>
    <row r="47" spans="1:149" ht="15" customHeight="1" thickBot="1">
      <c r="A47" s="450"/>
      <c r="B47" s="451"/>
      <c r="C47" s="383"/>
      <c r="D47" s="416"/>
      <c r="E47" s="56"/>
      <c r="F47" s="57"/>
      <c r="G47" s="58"/>
      <c r="H47" s="346"/>
      <c r="I47" s="347"/>
      <c r="J47" s="347"/>
      <c r="K47" s="572"/>
      <c r="L47" s="615"/>
      <c r="M47" s="616"/>
      <c r="N47" s="616"/>
      <c r="O47" s="617"/>
      <c r="P47" s="615"/>
      <c r="Q47" s="616"/>
      <c r="R47" s="617"/>
      <c r="S47" s="615"/>
      <c r="T47" s="616"/>
      <c r="U47" s="619"/>
      <c r="V47" s="60"/>
      <c r="W47" s="61"/>
      <c r="X47" s="62"/>
      <c r="Z47" s="450"/>
      <c r="AA47" s="451"/>
      <c r="AB47" s="383"/>
      <c r="AC47" s="416"/>
      <c r="AD47" s="56"/>
      <c r="AE47" s="57"/>
      <c r="AF47" s="63"/>
      <c r="AG47" s="346"/>
      <c r="AH47" s="347"/>
      <c r="AI47" s="347"/>
      <c r="AJ47" s="572"/>
      <c r="AK47" s="615"/>
      <c r="AL47" s="616"/>
      <c r="AM47" s="616"/>
      <c r="AN47" s="617"/>
      <c r="AO47" s="615"/>
      <c r="AP47" s="616"/>
      <c r="AQ47" s="617"/>
      <c r="AR47" s="615"/>
      <c r="AS47" s="616"/>
      <c r="AT47" s="619"/>
      <c r="AU47" s="60"/>
      <c r="AV47" s="61"/>
      <c r="AW47" s="62"/>
      <c r="AY47" s="450"/>
      <c r="AZ47" s="451"/>
      <c r="BA47" s="383"/>
      <c r="BB47" s="416"/>
      <c r="BC47" s="56"/>
      <c r="BD47" s="57"/>
      <c r="BE47" s="63"/>
      <c r="BF47" s="346"/>
      <c r="BG47" s="347"/>
      <c r="BH47" s="347"/>
      <c r="BI47" s="572"/>
      <c r="BJ47" s="615"/>
      <c r="BK47" s="616"/>
      <c r="BL47" s="616"/>
      <c r="BM47" s="617"/>
      <c r="BN47" s="615"/>
      <c r="BO47" s="616"/>
      <c r="BP47" s="617"/>
      <c r="BQ47" s="615"/>
      <c r="BR47" s="616"/>
      <c r="BS47" s="619"/>
      <c r="BT47" s="60"/>
      <c r="BU47" s="61"/>
      <c r="BV47" s="62"/>
      <c r="BX47" s="450"/>
      <c r="BY47" s="451"/>
      <c r="BZ47" s="383"/>
      <c r="CA47" s="416"/>
      <c r="CB47" s="56"/>
      <c r="CC47" s="57"/>
      <c r="CD47" s="63"/>
      <c r="CE47" s="346"/>
      <c r="CF47" s="347"/>
      <c r="CG47" s="347"/>
      <c r="CH47" s="572"/>
      <c r="CI47" s="615"/>
      <c r="CJ47" s="616"/>
      <c r="CK47" s="616"/>
      <c r="CL47" s="617"/>
      <c r="CM47" s="615"/>
      <c r="CN47" s="616"/>
      <c r="CO47" s="617"/>
      <c r="CP47" s="615"/>
      <c r="CQ47" s="616"/>
      <c r="CR47" s="619"/>
      <c r="CS47" s="60"/>
      <c r="CT47" s="61"/>
      <c r="CU47" s="62"/>
      <c r="CW47" s="450"/>
      <c r="CX47" s="451"/>
      <c r="CY47" s="383"/>
      <c r="CZ47" s="416"/>
      <c r="DA47" s="56"/>
      <c r="DB47" s="57"/>
      <c r="DC47" s="63"/>
      <c r="DD47" s="346"/>
      <c r="DE47" s="347"/>
      <c r="DF47" s="347"/>
      <c r="DG47" s="572"/>
      <c r="DH47" s="615"/>
      <c r="DI47" s="616"/>
      <c r="DJ47" s="616"/>
      <c r="DK47" s="617"/>
      <c r="DL47" s="615"/>
      <c r="DM47" s="616"/>
      <c r="DN47" s="617"/>
      <c r="DO47" s="615"/>
      <c r="DP47" s="616"/>
      <c r="DQ47" s="619"/>
      <c r="DR47" s="60"/>
      <c r="DS47" s="61"/>
      <c r="DT47" s="62"/>
      <c r="DV47" s="450"/>
      <c r="DW47" s="451"/>
      <c r="DX47" s="383"/>
      <c r="DY47" s="416"/>
      <c r="DZ47" s="56"/>
      <c r="EA47" s="57"/>
      <c r="EB47" s="63"/>
      <c r="EC47" s="346"/>
      <c r="ED47" s="347"/>
      <c r="EE47" s="347"/>
      <c r="EF47" s="572"/>
      <c r="EG47" s="615"/>
      <c r="EH47" s="616"/>
      <c r="EI47" s="616"/>
      <c r="EJ47" s="617"/>
      <c r="EK47" s="615"/>
      <c r="EL47" s="616"/>
      <c r="EM47" s="617"/>
      <c r="EN47" s="615"/>
      <c r="EO47" s="616"/>
      <c r="EP47" s="619"/>
      <c r="EQ47" s="60"/>
      <c r="ER47" s="61"/>
      <c r="ES47" s="62"/>
    </row>
    <row r="48" spans="1:149" ht="15" customHeight="1">
      <c r="A48" s="419" t="s">
        <v>25</v>
      </c>
      <c r="B48" s="449"/>
      <c r="C48" s="429"/>
      <c r="D48" s="430"/>
      <c r="E48" s="53"/>
      <c r="F48" s="54"/>
      <c r="G48" s="64"/>
      <c r="S48" s="408" t="s">
        <v>18</v>
      </c>
      <c r="T48" s="409"/>
      <c r="U48" s="573"/>
      <c r="V48" s="77"/>
      <c r="W48" s="77"/>
      <c r="X48" s="87"/>
      <c r="Z48" s="419" t="s">
        <v>25</v>
      </c>
      <c r="AA48" s="449"/>
      <c r="AB48" s="429"/>
      <c r="AC48" s="430"/>
      <c r="AD48" s="53"/>
      <c r="AE48" s="54"/>
      <c r="AF48" s="64"/>
      <c r="AR48" s="408" t="s">
        <v>18</v>
      </c>
      <c r="AS48" s="409"/>
      <c r="AT48" s="573"/>
      <c r="AU48" s="77"/>
      <c r="AV48" s="77"/>
      <c r="AW48" s="87"/>
      <c r="AY48" s="419" t="s">
        <v>25</v>
      </c>
      <c r="AZ48" s="449"/>
      <c r="BA48" s="429"/>
      <c r="BB48" s="430"/>
      <c r="BC48" s="53"/>
      <c r="BD48" s="54"/>
      <c r="BE48" s="64"/>
      <c r="BQ48" s="408" t="s">
        <v>18</v>
      </c>
      <c r="BR48" s="409"/>
      <c r="BS48" s="573"/>
      <c r="BT48" s="77"/>
      <c r="BU48" s="77"/>
      <c r="BV48" s="87"/>
      <c r="BX48" s="419" t="s">
        <v>25</v>
      </c>
      <c r="BY48" s="449"/>
      <c r="BZ48" s="429"/>
      <c r="CA48" s="430"/>
      <c r="CB48" s="53"/>
      <c r="CC48" s="54"/>
      <c r="CD48" s="64"/>
      <c r="CP48" s="408" t="s">
        <v>18</v>
      </c>
      <c r="CQ48" s="409"/>
      <c r="CR48" s="573"/>
      <c r="CS48" s="77"/>
      <c r="CT48" s="77"/>
      <c r="CU48" s="87"/>
      <c r="CW48" s="419" t="s">
        <v>25</v>
      </c>
      <c r="CX48" s="449"/>
      <c r="CY48" s="429"/>
      <c r="CZ48" s="430"/>
      <c r="DA48" s="53"/>
      <c r="DB48" s="54"/>
      <c r="DC48" s="64"/>
      <c r="DO48" s="408" t="s">
        <v>18</v>
      </c>
      <c r="DP48" s="409"/>
      <c r="DQ48" s="573"/>
      <c r="DR48" s="77"/>
      <c r="DS48" s="77"/>
      <c r="DT48" s="87"/>
      <c r="DV48" s="419" t="s">
        <v>25</v>
      </c>
      <c r="DW48" s="449"/>
      <c r="DX48" s="429"/>
      <c r="DY48" s="430"/>
      <c r="DZ48" s="53"/>
      <c r="EA48" s="54"/>
      <c r="EB48" s="64"/>
      <c r="EN48" s="408" t="s">
        <v>18</v>
      </c>
      <c r="EO48" s="409"/>
      <c r="EP48" s="573"/>
      <c r="EQ48" s="77"/>
      <c r="ER48" s="77"/>
      <c r="ES48" s="87"/>
    </row>
    <row r="49" spans="1:149" ht="15" customHeight="1">
      <c r="A49" s="450"/>
      <c r="B49" s="451"/>
      <c r="C49" s="383"/>
      <c r="D49" s="416"/>
      <c r="E49" s="56"/>
      <c r="F49" s="57"/>
      <c r="G49" s="63"/>
      <c r="H49" s="369" t="s">
        <v>26</v>
      </c>
      <c r="I49" s="365"/>
      <c r="J49" s="365"/>
      <c r="K49" s="365"/>
      <c r="L49" s="365"/>
      <c r="M49" s="366"/>
      <c r="S49" s="396"/>
      <c r="T49" s="316"/>
      <c r="U49" s="416"/>
      <c r="V49" s="65"/>
      <c r="W49" s="47"/>
      <c r="X49" s="48"/>
      <c r="Z49" s="450"/>
      <c r="AA49" s="451"/>
      <c r="AB49" s="383"/>
      <c r="AC49" s="416"/>
      <c r="AD49" s="56"/>
      <c r="AE49" s="57"/>
      <c r="AF49" s="63"/>
      <c r="AG49" s="369" t="s">
        <v>26</v>
      </c>
      <c r="AH49" s="365"/>
      <c r="AI49" s="365"/>
      <c r="AJ49" s="365"/>
      <c r="AK49" s="365"/>
      <c r="AL49" s="366"/>
      <c r="AR49" s="396"/>
      <c r="AS49" s="316"/>
      <c r="AT49" s="416"/>
      <c r="AU49" s="65"/>
      <c r="AV49" s="47"/>
      <c r="AW49" s="48"/>
      <c r="AY49" s="450"/>
      <c r="AZ49" s="451"/>
      <c r="BA49" s="383"/>
      <c r="BB49" s="416"/>
      <c r="BC49" s="56"/>
      <c r="BD49" s="57"/>
      <c r="BE49" s="63"/>
      <c r="BF49" s="369" t="s">
        <v>26</v>
      </c>
      <c r="BG49" s="365"/>
      <c r="BH49" s="365"/>
      <c r="BI49" s="365"/>
      <c r="BJ49" s="365"/>
      <c r="BK49" s="366"/>
      <c r="BQ49" s="396"/>
      <c r="BR49" s="316"/>
      <c r="BS49" s="416"/>
      <c r="BT49" s="65"/>
      <c r="BU49" s="47"/>
      <c r="BV49" s="48"/>
      <c r="BX49" s="450"/>
      <c r="BY49" s="451"/>
      <c r="BZ49" s="383"/>
      <c r="CA49" s="416"/>
      <c r="CB49" s="56"/>
      <c r="CC49" s="57"/>
      <c r="CD49" s="63"/>
      <c r="CE49" s="369" t="s">
        <v>26</v>
      </c>
      <c r="CF49" s="365"/>
      <c r="CG49" s="365"/>
      <c r="CH49" s="365"/>
      <c r="CI49" s="365"/>
      <c r="CJ49" s="366"/>
      <c r="CP49" s="396"/>
      <c r="CQ49" s="316"/>
      <c r="CR49" s="416"/>
      <c r="CS49" s="65"/>
      <c r="CT49" s="47"/>
      <c r="CU49" s="48"/>
      <c r="CW49" s="450"/>
      <c r="CX49" s="451"/>
      <c r="CY49" s="383"/>
      <c r="CZ49" s="416"/>
      <c r="DA49" s="56"/>
      <c r="DB49" s="57"/>
      <c r="DC49" s="63"/>
      <c r="DD49" s="369" t="s">
        <v>26</v>
      </c>
      <c r="DE49" s="365"/>
      <c r="DF49" s="365"/>
      <c r="DG49" s="365"/>
      <c r="DH49" s="365"/>
      <c r="DI49" s="366"/>
      <c r="DO49" s="396"/>
      <c r="DP49" s="316"/>
      <c r="DQ49" s="416"/>
      <c r="DR49" s="65"/>
      <c r="DS49" s="47"/>
      <c r="DT49" s="48"/>
      <c r="DV49" s="450"/>
      <c r="DW49" s="451"/>
      <c r="DX49" s="383"/>
      <c r="DY49" s="416"/>
      <c r="DZ49" s="56"/>
      <c r="EA49" s="57"/>
      <c r="EB49" s="63"/>
      <c r="EC49" s="369" t="s">
        <v>26</v>
      </c>
      <c r="ED49" s="365"/>
      <c r="EE49" s="365"/>
      <c r="EF49" s="365"/>
      <c r="EG49" s="365"/>
      <c r="EH49" s="366"/>
      <c r="EN49" s="396"/>
      <c r="EO49" s="316"/>
      <c r="EP49" s="416"/>
      <c r="EQ49" s="65"/>
      <c r="ER49" s="106"/>
      <c r="ES49" s="48"/>
    </row>
    <row r="50" spans="1:149" ht="15" customHeight="1">
      <c r="A50" s="419" t="s">
        <v>38</v>
      </c>
      <c r="B50" s="449"/>
      <c r="C50" s="429"/>
      <c r="D50" s="430"/>
      <c r="E50" s="53"/>
      <c r="F50" s="54"/>
      <c r="G50" s="64"/>
      <c r="H50" s="66"/>
      <c r="M50" s="67"/>
      <c r="S50" s="345" t="s">
        <v>19</v>
      </c>
      <c r="T50" s="318"/>
      <c r="U50" s="415"/>
      <c r="V50" s="68"/>
      <c r="W50" s="43"/>
      <c r="X50" s="50"/>
      <c r="Z50" s="419" t="s">
        <v>38</v>
      </c>
      <c r="AA50" s="449"/>
      <c r="AB50" s="429"/>
      <c r="AC50" s="430"/>
      <c r="AD50" s="53"/>
      <c r="AE50" s="54"/>
      <c r="AF50" s="64"/>
      <c r="AG50" s="66"/>
      <c r="AL50" s="67"/>
      <c r="AR50" s="345" t="s">
        <v>19</v>
      </c>
      <c r="AS50" s="318"/>
      <c r="AT50" s="415"/>
      <c r="AU50" s="68"/>
      <c r="AV50" s="43"/>
      <c r="AW50" s="50"/>
      <c r="AY50" s="419" t="s">
        <v>38</v>
      </c>
      <c r="AZ50" s="449"/>
      <c r="BA50" s="429"/>
      <c r="BB50" s="430"/>
      <c r="BC50" s="53"/>
      <c r="BD50" s="54"/>
      <c r="BE50" s="64"/>
      <c r="BF50" s="66"/>
      <c r="BK50" s="67"/>
      <c r="BQ50" s="345" t="s">
        <v>19</v>
      </c>
      <c r="BR50" s="318"/>
      <c r="BS50" s="415"/>
      <c r="BT50" s="68"/>
      <c r="BU50" s="43"/>
      <c r="BV50" s="50"/>
      <c r="BX50" s="419" t="s">
        <v>38</v>
      </c>
      <c r="BY50" s="449"/>
      <c r="BZ50" s="429"/>
      <c r="CA50" s="430"/>
      <c r="CB50" s="53"/>
      <c r="CC50" s="54"/>
      <c r="CD50" s="64"/>
      <c r="CE50" s="66"/>
      <c r="CJ50" s="67"/>
      <c r="CP50" s="345" t="s">
        <v>19</v>
      </c>
      <c r="CQ50" s="318"/>
      <c r="CR50" s="415"/>
      <c r="CS50" s="68"/>
      <c r="CT50" s="43"/>
      <c r="CU50" s="50"/>
      <c r="CW50" s="419" t="s">
        <v>38</v>
      </c>
      <c r="CX50" s="449"/>
      <c r="CY50" s="429"/>
      <c r="CZ50" s="430"/>
      <c r="DA50" s="53"/>
      <c r="DB50" s="54"/>
      <c r="DC50" s="64"/>
      <c r="DD50" s="66"/>
      <c r="DI50" s="67"/>
      <c r="DO50" s="345" t="s">
        <v>19</v>
      </c>
      <c r="DP50" s="318"/>
      <c r="DQ50" s="415"/>
      <c r="DR50" s="68"/>
      <c r="DS50" s="43"/>
      <c r="DT50" s="50"/>
      <c r="DV50" s="419" t="s">
        <v>38</v>
      </c>
      <c r="DW50" s="449"/>
      <c r="DX50" s="429"/>
      <c r="DY50" s="430"/>
      <c r="DZ50" s="53"/>
      <c r="EA50" s="54"/>
      <c r="EB50" s="64"/>
      <c r="EC50" s="66"/>
      <c r="EH50" s="67"/>
      <c r="EN50" s="345" t="s">
        <v>19</v>
      </c>
      <c r="EO50" s="318"/>
      <c r="EP50" s="415"/>
      <c r="EQ50" s="68"/>
      <c r="ER50" s="107"/>
      <c r="ES50" s="50"/>
    </row>
    <row r="51" spans="1:149" ht="15" customHeight="1" thickBot="1">
      <c r="A51" s="475"/>
      <c r="B51" s="476"/>
      <c r="C51" s="356"/>
      <c r="D51" s="572"/>
      <c r="E51" s="69"/>
      <c r="F51" s="70"/>
      <c r="G51" s="71"/>
      <c r="H51" s="72"/>
      <c r="I51" s="71"/>
      <c r="J51" s="73"/>
      <c r="K51" s="74"/>
      <c r="L51" s="75"/>
      <c r="M51" s="71"/>
      <c r="N51" s="75"/>
      <c r="O51" s="75"/>
      <c r="P51" s="75"/>
      <c r="Q51" s="75"/>
      <c r="R51" s="75"/>
      <c r="S51" s="346"/>
      <c r="T51" s="347"/>
      <c r="U51" s="572"/>
      <c r="V51" s="76"/>
      <c r="W51" s="61"/>
      <c r="X51" s="62"/>
      <c r="Z51" s="475"/>
      <c r="AA51" s="476"/>
      <c r="AB51" s="356"/>
      <c r="AC51" s="572"/>
      <c r="AD51" s="69"/>
      <c r="AE51" s="70"/>
      <c r="AF51" s="71"/>
      <c r="AG51" s="72"/>
      <c r="AH51" s="71"/>
      <c r="AI51" s="73"/>
      <c r="AJ51" s="74"/>
      <c r="AK51" s="75"/>
      <c r="AL51" s="71"/>
      <c r="AM51" s="75"/>
      <c r="AN51" s="75"/>
      <c r="AO51" s="75"/>
      <c r="AP51" s="75"/>
      <c r="AQ51" s="75"/>
      <c r="AR51" s="346"/>
      <c r="AS51" s="347"/>
      <c r="AT51" s="572"/>
      <c r="AU51" s="76"/>
      <c r="AV51" s="61"/>
      <c r="AW51" s="62"/>
      <c r="AY51" s="475"/>
      <c r="AZ51" s="476"/>
      <c r="BA51" s="356"/>
      <c r="BB51" s="572"/>
      <c r="BC51" s="69"/>
      <c r="BD51" s="70"/>
      <c r="BE51" s="71"/>
      <c r="BF51" s="72"/>
      <c r="BG51" s="71"/>
      <c r="BH51" s="73"/>
      <c r="BI51" s="74"/>
      <c r="BJ51" s="75"/>
      <c r="BK51" s="71"/>
      <c r="BL51" s="75"/>
      <c r="BM51" s="75"/>
      <c r="BN51" s="75"/>
      <c r="BO51" s="75"/>
      <c r="BP51" s="75"/>
      <c r="BQ51" s="346"/>
      <c r="BR51" s="347"/>
      <c r="BS51" s="572"/>
      <c r="BT51" s="76"/>
      <c r="BU51" s="61"/>
      <c r="BV51" s="62"/>
      <c r="BX51" s="475"/>
      <c r="BY51" s="476"/>
      <c r="BZ51" s="356"/>
      <c r="CA51" s="572"/>
      <c r="CB51" s="69"/>
      <c r="CC51" s="70"/>
      <c r="CD51" s="71"/>
      <c r="CE51" s="72"/>
      <c r="CF51" s="71"/>
      <c r="CG51" s="73"/>
      <c r="CH51" s="74"/>
      <c r="CI51" s="75"/>
      <c r="CJ51" s="71"/>
      <c r="CK51" s="75"/>
      <c r="CL51" s="75"/>
      <c r="CM51" s="75"/>
      <c r="CN51" s="75"/>
      <c r="CO51" s="75"/>
      <c r="CP51" s="346"/>
      <c r="CQ51" s="347"/>
      <c r="CR51" s="572"/>
      <c r="CS51" s="76"/>
      <c r="CT51" s="61"/>
      <c r="CU51" s="62"/>
      <c r="CW51" s="475"/>
      <c r="CX51" s="476"/>
      <c r="CY51" s="356"/>
      <c r="CZ51" s="572"/>
      <c r="DA51" s="69"/>
      <c r="DB51" s="70"/>
      <c r="DC51" s="71"/>
      <c r="DD51" s="72"/>
      <c r="DE51" s="71"/>
      <c r="DF51" s="73"/>
      <c r="DG51" s="74"/>
      <c r="DH51" s="75"/>
      <c r="DI51" s="71"/>
      <c r="DJ51" s="75"/>
      <c r="DK51" s="75"/>
      <c r="DL51" s="75"/>
      <c r="DM51" s="75"/>
      <c r="DN51" s="75"/>
      <c r="DO51" s="346"/>
      <c r="DP51" s="347"/>
      <c r="DQ51" s="572"/>
      <c r="DR51" s="76"/>
      <c r="DS51" s="61"/>
      <c r="DT51" s="62"/>
      <c r="DV51" s="475"/>
      <c r="DW51" s="476"/>
      <c r="DX51" s="356"/>
      <c r="DY51" s="572"/>
      <c r="DZ51" s="69"/>
      <c r="EA51" s="70"/>
      <c r="EB51" s="71"/>
      <c r="EC51" s="72"/>
      <c r="ED51" s="71"/>
      <c r="EE51" s="73"/>
      <c r="EF51" s="74"/>
      <c r="EG51" s="75"/>
      <c r="EH51" s="71"/>
      <c r="EI51" s="75"/>
      <c r="EJ51" s="75"/>
      <c r="EK51" s="75"/>
      <c r="EL51" s="75"/>
      <c r="EM51" s="75"/>
      <c r="EN51" s="346"/>
      <c r="EO51" s="347"/>
      <c r="EP51" s="572"/>
      <c r="EQ51" s="76"/>
      <c r="ER51" s="108"/>
      <c r="ES51" s="62"/>
    </row>
    <row r="52" spans="1:149" ht="14.4" customHeight="1">
      <c r="A52" s="437" t="s">
        <v>93</v>
      </c>
      <c r="B52" s="438"/>
      <c r="C52" s="439" t="str">
        <f>IF(入力用シート!$AO$3="","",入力用シート!$AO$3)</f>
        <v/>
      </c>
      <c r="D52" s="440"/>
      <c r="E52" s="440"/>
      <c r="F52" s="440"/>
      <c r="G52" s="440"/>
      <c r="H52" s="441"/>
      <c r="I52" s="442" t="s">
        <v>27</v>
      </c>
      <c r="J52" s="438"/>
      <c r="K52" s="440" t="str">
        <f>IF(入力用シート!$AO$5="","",入力用シート!$AO$5)</f>
        <v/>
      </c>
      <c r="L52" s="440"/>
      <c r="M52" s="440"/>
      <c r="N52" s="440"/>
      <c r="O52" s="440"/>
      <c r="P52" s="441"/>
      <c r="Q52" s="443" t="str">
        <f>IF(入力用シート!$AH$7="","",入力用シート!$AH$7)</f>
        <v/>
      </c>
      <c r="R52" s="444"/>
      <c r="S52" s="77"/>
      <c r="T52" s="409" t="str">
        <f>IF(入力用シート!$AO$7="","",入力用シート!$AO$7)</f>
        <v/>
      </c>
      <c r="U52" s="409"/>
      <c r="V52" s="409"/>
      <c r="W52" s="409"/>
      <c r="X52" s="452"/>
      <c r="Z52" s="437" t="s">
        <v>93</v>
      </c>
      <c r="AA52" s="438"/>
      <c r="AB52" s="439" t="str">
        <f>IF(入力用シート!$AO$3="","",入力用シート!$AO$3)</f>
        <v/>
      </c>
      <c r="AC52" s="440"/>
      <c r="AD52" s="440"/>
      <c r="AE52" s="440"/>
      <c r="AF52" s="440"/>
      <c r="AG52" s="441"/>
      <c r="AH52" s="442" t="s">
        <v>27</v>
      </c>
      <c r="AI52" s="438"/>
      <c r="AJ52" s="440" t="str">
        <f>IF(入力用シート!$AO$5="","",入力用シート!$AO$5)</f>
        <v/>
      </c>
      <c r="AK52" s="440"/>
      <c r="AL52" s="440"/>
      <c r="AM52" s="440"/>
      <c r="AN52" s="440"/>
      <c r="AO52" s="441"/>
      <c r="AP52" s="443" t="str">
        <f>IF(入力用シート!$AH$7="","",入力用シート!$AH$7)</f>
        <v/>
      </c>
      <c r="AQ52" s="444"/>
      <c r="AR52" s="77"/>
      <c r="AS52" s="409" t="str">
        <f>IF(入力用シート!$AO$7="","",入力用シート!$AO$7)</f>
        <v/>
      </c>
      <c r="AT52" s="409"/>
      <c r="AU52" s="409"/>
      <c r="AV52" s="409"/>
      <c r="AW52" s="452"/>
      <c r="AY52" s="437" t="s">
        <v>93</v>
      </c>
      <c r="AZ52" s="438"/>
      <c r="BA52" s="439" t="str">
        <f>IF(入力用シート!$AO$3="","",入力用シート!$AO$3)</f>
        <v/>
      </c>
      <c r="BB52" s="440"/>
      <c r="BC52" s="440"/>
      <c r="BD52" s="440"/>
      <c r="BE52" s="440"/>
      <c r="BF52" s="441"/>
      <c r="BG52" s="442" t="s">
        <v>27</v>
      </c>
      <c r="BH52" s="438"/>
      <c r="BI52" s="440" t="str">
        <f>IF(入力用シート!$AO$5="","",入力用シート!$AO$5)</f>
        <v/>
      </c>
      <c r="BJ52" s="440"/>
      <c r="BK52" s="440"/>
      <c r="BL52" s="440"/>
      <c r="BM52" s="440"/>
      <c r="BN52" s="441"/>
      <c r="BO52" s="443" t="str">
        <f>IF(入力用シート!$AH$7="","",入力用シート!$AH$7)</f>
        <v/>
      </c>
      <c r="BP52" s="444"/>
      <c r="BQ52" s="77"/>
      <c r="BR52" s="409" t="str">
        <f>IF(入力用シート!$AO$7="","",入力用シート!$AO$7)</f>
        <v/>
      </c>
      <c r="BS52" s="409"/>
      <c r="BT52" s="409"/>
      <c r="BU52" s="409"/>
      <c r="BV52" s="452"/>
      <c r="BX52" s="437" t="s">
        <v>93</v>
      </c>
      <c r="BY52" s="438"/>
      <c r="BZ52" s="439" t="str">
        <f>IF(入力用シート!$AO$3="","",入力用シート!$AO$3)</f>
        <v/>
      </c>
      <c r="CA52" s="440"/>
      <c r="CB52" s="440"/>
      <c r="CC52" s="440"/>
      <c r="CD52" s="440"/>
      <c r="CE52" s="441"/>
      <c r="CF52" s="442" t="s">
        <v>27</v>
      </c>
      <c r="CG52" s="438"/>
      <c r="CH52" s="440" t="str">
        <f>IF(入力用シート!$AO$5="","",入力用シート!$AO$5)</f>
        <v/>
      </c>
      <c r="CI52" s="440"/>
      <c r="CJ52" s="440"/>
      <c r="CK52" s="440"/>
      <c r="CL52" s="440"/>
      <c r="CM52" s="441"/>
      <c r="CN52" s="443" t="str">
        <f>IF(入力用シート!$AH$7="","",入力用シート!$AH$7)</f>
        <v/>
      </c>
      <c r="CO52" s="444"/>
      <c r="CP52" s="77"/>
      <c r="CQ52" s="409" t="str">
        <f>IF(入力用シート!$AO$7="","",入力用シート!$AO$7)</f>
        <v/>
      </c>
      <c r="CR52" s="409"/>
      <c r="CS52" s="409"/>
      <c r="CT52" s="409"/>
      <c r="CU52" s="452"/>
      <c r="CW52" s="437" t="s">
        <v>93</v>
      </c>
      <c r="CX52" s="438"/>
      <c r="CY52" s="439" t="str">
        <f>IF(入力用シート!$AO$3="","",入力用シート!$AO$3)</f>
        <v/>
      </c>
      <c r="CZ52" s="440"/>
      <c r="DA52" s="440"/>
      <c r="DB52" s="440"/>
      <c r="DC52" s="440"/>
      <c r="DD52" s="441"/>
      <c r="DE52" s="442" t="s">
        <v>27</v>
      </c>
      <c r="DF52" s="438"/>
      <c r="DG52" s="440" t="str">
        <f>IF(入力用シート!$AO$5="","",入力用シート!$AO$5)</f>
        <v/>
      </c>
      <c r="DH52" s="440"/>
      <c r="DI52" s="440"/>
      <c r="DJ52" s="440"/>
      <c r="DK52" s="440"/>
      <c r="DL52" s="441"/>
      <c r="DM52" s="443" t="str">
        <f>IF(入力用シート!$AH$7="","",入力用シート!$AH$7)</f>
        <v/>
      </c>
      <c r="DN52" s="444"/>
      <c r="DO52" s="77"/>
      <c r="DP52" s="409" t="str">
        <f>IF(入力用シート!$AO$7="","",入力用シート!$AO$7)</f>
        <v/>
      </c>
      <c r="DQ52" s="409"/>
      <c r="DR52" s="409"/>
      <c r="DS52" s="409"/>
      <c r="DT52" s="452"/>
      <c r="DV52" s="437" t="s">
        <v>93</v>
      </c>
      <c r="DW52" s="438"/>
      <c r="DX52" s="439" t="str">
        <f>IF(入力用シート!$AO$3="","",入力用シート!$AO$3)</f>
        <v/>
      </c>
      <c r="DY52" s="440"/>
      <c r="DZ52" s="440"/>
      <c r="EA52" s="440"/>
      <c r="EB52" s="440"/>
      <c r="EC52" s="441"/>
      <c r="ED52" s="442" t="s">
        <v>27</v>
      </c>
      <c r="EE52" s="438"/>
      <c r="EF52" s="440" t="str">
        <f>IF(入力用シート!$AO$5="","",入力用シート!$AO$5)</f>
        <v/>
      </c>
      <c r="EG52" s="440"/>
      <c r="EH52" s="440"/>
      <c r="EI52" s="440"/>
      <c r="EJ52" s="440"/>
      <c r="EK52" s="441"/>
      <c r="EL52" s="443" t="str">
        <f>IF(入力用シート!$AH$7="","",入力用シート!$AH$7)</f>
        <v/>
      </c>
      <c r="EM52" s="444"/>
      <c r="EN52" s="77"/>
      <c r="EO52" s="409" t="str">
        <f>IF(入力用シート!$AO$7="","",入力用シート!$AO$7)</f>
        <v/>
      </c>
      <c r="EP52" s="409"/>
      <c r="EQ52" s="409"/>
      <c r="ER52" s="409"/>
      <c r="ES52" s="452"/>
    </row>
    <row r="53" spans="1:149" ht="13.8" customHeight="1">
      <c r="A53" s="455" t="str">
        <f>IF(入力用シート!$AH$4="","",入力用シート!$AH$4)</f>
        <v/>
      </c>
      <c r="B53" s="456"/>
      <c r="C53" s="459" t="str">
        <f>IF(入力用シート!$AO$4="","",入力用シート!$AO$4)</f>
        <v/>
      </c>
      <c r="D53" s="460"/>
      <c r="E53" s="460"/>
      <c r="F53" s="460"/>
      <c r="G53" s="460"/>
      <c r="H53" s="461"/>
      <c r="I53" s="460" t="str">
        <f>IF(入力用シート!$AH$6="","",入力用シート!$AH$6)</f>
        <v/>
      </c>
      <c r="J53" s="456"/>
      <c r="K53" s="460" t="str">
        <f>IF(入力用シート!$AO$6="","",入力用シート!$AO$6)</f>
        <v/>
      </c>
      <c r="L53" s="460"/>
      <c r="M53" s="460"/>
      <c r="N53" s="460"/>
      <c r="O53" s="460"/>
      <c r="P53" s="461"/>
      <c r="Q53" s="445"/>
      <c r="R53" s="446"/>
      <c r="T53" s="318"/>
      <c r="U53" s="318"/>
      <c r="V53" s="318"/>
      <c r="W53" s="318"/>
      <c r="X53" s="453"/>
      <c r="Z53" s="455" t="str">
        <f>IF(入力用シート!$AH$4="","",入力用シート!$AH$4)</f>
        <v/>
      </c>
      <c r="AA53" s="456"/>
      <c r="AB53" s="459" t="str">
        <f>IF(入力用シート!$AO$4="","",入力用シート!$AO$4)</f>
        <v/>
      </c>
      <c r="AC53" s="460"/>
      <c r="AD53" s="460"/>
      <c r="AE53" s="460"/>
      <c r="AF53" s="460"/>
      <c r="AG53" s="461"/>
      <c r="AH53" s="460" t="str">
        <f>IF(入力用シート!$AH$6="","",入力用シート!$AH$6)</f>
        <v/>
      </c>
      <c r="AI53" s="456"/>
      <c r="AJ53" s="460" t="str">
        <f>IF(入力用シート!$AO$6="","",入力用シート!$AO$6)</f>
        <v/>
      </c>
      <c r="AK53" s="460"/>
      <c r="AL53" s="460"/>
      <c r="AM53" s="460"/>
      <c r="AN53" s="460"/>
      <c r="AO53" s="461"/>
      <c r="AP53" s="445"/>
      <c r="AQ53" s="446"/>
      <c r="AS53" s="318"/>
      <c r="AT53" s="318"/>
      <c r="AU53" s="318"/>
      <c r="AV53" s="318"/>
      <c r="AW53" s="453"/>
      <c r="AY53" s="455" t="str">
        <f>IF(入力用シート!$AH$4="","",入力用シート!$AH$4)</f>
        <v/>
      </c>
      <c r="AZ53" s="456"/>
      <c r="BA53" s="459" t="str">
        <f>IF(入力用シート!$AO$4="","",入力用シート!$AO$4)</f>
        <v/>
      </c>
      <c r="BB53" s="460"/>
      <c r="BC53" s="460"/>
      <c r="BD53" s="460"/>
      <c r="BE53" s="460"/>
      <c r="BF53" s="461"/>
      <c r="BG53" s="460" t="str">
        <f>IF(入力用シート!$AH$6="","",入力用シート!$AH$6)</f>
        <v/>
      </c>
      <c r="BH53" s="456"/>
      <c r="BI53" s="460" t="str">
        <f>IF(入力用シート!$AO$6="","",入力用シート!$AO$6)</f>
        <v/>
      </c>
      <c r="BJ53" s="460"/>
      <c r="BK53" s="460"/>
      <c r="BL53" s="460"/>
      <c r="BM53" s="460"/>
      <c r="BN53" s="461"/>
      <c r="BO53" s="445"/>
      <c r="BP53" s="446"/>
      <c r="BR53" s="318"/>
      <c r="BS53" s="318"/>
      <c r="BT53" s="318"/>
      <c r="BU53" s="318"/>
      <c r="BV53" s="453"/>
      <c r="BX53" s="455" t="str">
        <f>IF(入力用シート!$AH$4="","",入力用シート!$AH$4)</f>
        <v/>
      </c>
      <c r="BY53" s="456"/>
      <c r="BZ53" s="459" t="str">
        <f>IF(入力用シート!$AO$4="","",入力用シート!$AO$4)</f>
        <v/>
      </c>
      <c r="CA53" s="460"/>
      <c r="CB53" s="460"/>
      <c r="CC53" s="460"/>
      <c r="CD53" s="460"/>
      <c r="CE53" s="461"/>
      <c r="CF53" s="460" t="str">
        <f>IF(入力用シート!$AH$6="","",入力用シート!$AH$6)</f>
        <v/>
      </c>
      <c r="CG53" s="456"/>
      <c r="CH53" s="460" t="str">
        <f>IF(入力用シート!$AO$6="","",入力用シート!$AO$6)</f>
        <v/>
      </c>
      <c r="CI53" s="460"/>
      <c r="CJ53" s="460"/>
      <c r="CK53" s="460"/>
      <c r="CL53" s="460"/>
      <c r="CM53" s="461"/>
      <c r="CN53" s="445"/>
      <c r="CO53" s="446"/>
      <c r="CQ53" s="318"/>
      <c r="CR53" s="318"/>
      <c r="CS53" s="318"/>
      <c r="CT53" s="318"/>
      <c r="CU53" s="453"/>
      <c r="CW53" s="455" t="str">
        <f>IF(入力用シート!$AH$4="","",入力用シート!$AH$4)</f>
        <v/>
      </c>
      <c r="CX53" s="456"/>
      <c r="CY53" s="459" t="str">
        <f>IF(入力用シート!$AO$4="","",入力用シート!$AO$4)</f>
        <v/>
      </c>
      <c r="CZ53" s="460"/>
      <c r="DA53" s="460"/>
      <c r="DB53" s="460"/>
      <c r="DC53" s="460"/>
      <c r="DD53" s="461"/>
      <c r="DE53" s="460" t="str">
        <f>IF(入力用シート!$AH$6="","",入力用シート!$AH$6)</f>
        <v/>
      </c>
      <c r="DF53" s="456"/>
      <c r="DG53" s="460" t="str">
        <f>IF(入力用シート!$AO$6="","",入力用シート!$AO$6)</f>
        <v/>
      </c>
      <c r="DH53" s="460"/>
      <c r="DI53" s="460"/>
      <c r="DJ53" s="460"/>
      <c r="DK53" s="460"/>
      <c r="DL53" s="461"/>
      <c r="DM53" s="445"/>
      <c r="DN53" s="446"/>
      <c r="DP53" s="318"/>
      <c r="DQ53" s="318"/>
      <c r="DR53" s="318"/>
      <c r="DS53" s="318"/>
      <c r="DT53" s="453"/>
      <c r="DV53" s="455" t="str">
        <f>IF(入力用シート!$AH$4="","",入力用シート!$AH$4)</f>
        <v/>
      </c>
      <c r="DW53" s="456"/>
      <c r="DX53" s="459" t="str">
        <f>IF(入力用シート!$AO$4="","",入力用シート!$AO$4)</f>
        <v/>
      </c>
      <c r="DY53" s="460"/>
      <c r="DZ53" s="460"/>
      <c r="EA53" s="460"/>
      <c r="EB53" s="460"/>
      <c r="EC53" s="461"/>
      <c r="ED53" s="460" t="str">
        <f>IF(入力用シート!$AH$6="","",入力用シート!$AH$6)</f>
        <v/>
      </c>
      <c r="EE53" s="456"/>
      <c r="EF53" s="460" t="str">
        <f>IF(入力用シート!$AO$6="","",入力用シート!$AO$6)</f>
        <v/>
      </c>
      <c r="EG53" s="460"/>
      <c r="EH53" s="460"/>
      <c r="EI53" s="460"/>
      <c r="EJ53" s="460"/>
      <c r="EK53" s="461"/>
      <c r="EL53" s="445"/>
      <c r="EM53" s="446"/>
      <c r="EO53" s="318"/>
      <c r="EP53" s="318"/>
      <c r="EQ53" s="318"/>
      <c r="ER53" s="318"/>
      <c r="ES53" s="453"/>
    </row>
    <row r="54" spans="1:149" ht="13.8" customHeight="1">
      <c r="A54" s="457"/>
      <c r="B54" s="458"/>
      <c r="C54" s="462"/>
      <c r="D54" s="463"/>
      <c r="E54" s="463"/>
      <c r="F54" s="463"/>
      <c r="G54" s="463"/>
      <c r="H54" s="464"/>
      <c r="I54" s="463"/>
      <c r="J54" s="458"/>
      <c r="K54" s="463"/>
      <c r="L54" s="463"/>
      <c r="M54" s="463"/>
      <c r="N54" s="463"/>
      <c r="O54" s="463"/>
      <c r="P54" s="464"/>
      <c r="Q54" s="447"/>
      <c r="R54" s="448"/>
      <c r="S54" s="45" t="s">
        <v>10</v>
      </c>
      <c r="T54" s="316"/>
      <c r="U54" s="316"/>
      <c r="V54" s="316"/>
      <c r="W54" s="316"/>
      <c r="X54" s="454"/>
      <c r="Z54" s="457"/>
      <c r="AA54" s="458"/>
      <c r="AB54" s="462"/>
      <c r="AC54" s="463"/>
      <c r="AD54" s="463"/>
      <c r="AE54" s="463"/>
      <c r="AF54" s="463"/>
      <c r="AG54" s="464"/>
      <c r="AH54" s="463"/>
      <c r="AI54" s="458"/>
      <c r="AJ54" s="463"/>
      <c r="AK54" s="463"/>
      <c r="AL54" s="463"/>
      <c r="AM54" s="463"/>
      <c r="AN54" s="463"/>
      <c r="AO54" s="464"/>
      <c r="AP54" s="447"/>
      <c r="AQ54" s="448"/>
      <c r="AR54" s="45" t="s">
        <v>10</v>
      </c>
      <c r="AS54" s="316"/>
      <c r="AT54" s="316"/>
      <c r="AU54" s="316"/>
      <c r="AV54" s="316"/>
      <c r="AW54" s="454"/>
      <c r="AY54" s="457"/>
      <c r="AZ54" s="458"/>
      <c r="BA54" s="462"/>
      <c r="BB54" s="463"/>
      <c r="BC54" s="463"/>
      <c r="BD54" s="463"/>
      <c r="BE54" s="463"/>
      <c r="BF54" s="464"/>
      <c r="BG54" s="463"/>
      <c r="BH54" s="458"/>
      <c r="BI54" s="463"/>
      <c r="BJ54" s="463"/>
      <c r="BK54" s="463"/>
      <c r="BL54" s="463"/>
      <c r="BM54" s="463"/>
      <c r="BN54" s="464"/>
      <c r="BO54" s="447"/>
      <c r="BP54" s="448"/>
      <c r="BQ54" s="45" t="s">
        <v>10</v>
      </c>
      <c r="BR54" s="316"/>
      <c r="BS54" s="316"/>
      <c r="BT54" s="316"/>
      <c r="BU54" s="316"/>
      <c r="BV54" s="454"/>
      <c r="BX54" s="457"/>
      <c r="BY54" s="458"/>
      <c r="BZ54" s="462"/>
      <c r="CA54" s="463"/>
      <c r="CB54" s="463"/>
      <c r="CC54" s="463"/>
      <c r="CD54" s="463"/>
      <c r="CE54" s="464"/>
      <c r="CF54" s="463"/>
      <c r="CG54" s="458"/>
      <c r="CH54" s="463"/>
      <c r="CI54" s="463"/>
      <c r="CJ54" s="463"/>
      <c r="CK54" s="463"/>
      <c r="CL54" s="463"/>
      <c r="CM54" s="464"/>
      <c r="CN54" s="447"/>
      <c r="CO54" s="448"/>
      <c r="CP54" s="45" t="s">
        <v>10</v>
      </c>
      <c r="CQ54" s="316"/>
      <c r="CR54" s="316"/>
      <c r="CS54" s="316"/>
      <c r="CT54" s="316"/>
      <c r="CU54" s="454"/>
      <c r="CW54" s="457"/>
      <c r="CX54" s="458"/>
      <c r="CY54" s="462"/>
      <c r="CZ54" s="463"/>
      <c r="DA54" s="463"/>
      <c r="DB54" s="463"/>
      <c r="DC54" s="463"/>
      <c r="DD54" s="464"/>
      <c r="DE54" s="463"/>
      <c r="DF54" s="458"/>
      <c r="DG54" s="463"/>
      <c r="DH54" s="463"/>
      <c r="DI54" s="463"/>
      <c r="DJ54" s="463"/>
      <c r="DK54" s="463"/>
      <c r="DL54" s="464"/>
      <c r="DM54" s="447"/>
      <c r="DN54" s="448"/>
      <c r="DO54" s="45" t="s">
        <v>10</v>
      </c>
      <c r="DP54" s="316"/>
      <c r="DQ54" s="316"/>
      <c r="DR54" s="316"/>
      <c r="DS54" s="316"/>
      <c r="DT54" s="454"/>
      <c r="DV54" s="457"/>
      <c r="DW54" s="458"/>
      <c r="DX54" s="462"/>
      <c r="DY54" s="463"/>
      <c r="DZ54" s="463"/>
      <c r="EA54" s="463"/>
      <c r="EB54" s="463"/>
      <c r="EC54" s="464"/>
      <c r="ED54" s="463"/>
      <c r="EE54" s="458"/>
      <c r="EF54" s="463"/>
      <c r="EG54" s="463"/>
      <c r="EH54" s="463"/>
      <c r="EI54" s="463"/>
      <c r="EJ54" s="463"/>
      <c r="EK54" s="464"/>
      <c r="EL54" s="447"/>
      <c r="EM54" s="448"/>
      <c r="EN54" s="45" t="s">
        <v>10</v>
      </c>
      <c r="EO54" s="316"/>
      <c r="EP54" s="316"/>
      <c r="EQ54" s="316"/>
      <c r="ER54" s="316"/>
      <c r="ES54" s="454"/>
    </row>
    <row r="55" spans="1:149" ht="15" customHeight="1">
      <c r="A55" s="419" t="s">
        <v>28</v>
      </c>
      <c r="B55" s="420"/>
      <c r="C55" s="78" t="s">
        <v>31</v>
      </c>
      <c r="D55" s="423" t="str">
        <f>IF(入力用シート!$AJ$8="","",入力用シート!$AJ$8)</f>
        <v/>
      </c>
      <c r="E55" s="423"/>
      <c r="F55" s="423"/>
      <c r="G55" s="423"/>
      <c r="H55" s="423"/>
      <c r="I55" s="423"/>
      <c r="J55" s="423"/>
      <c r="K55" s="423"/>
      <c r="L55" s="423"/>
      <c r="M55" s="423"/>
      <c r="N55" s="423"/>
      <c r="O55" s="423"/>
      <c r="P55" s="423"/>
      <c r="Q55" s="423"/>
      <c r="R55" s="423"/>
      <c r="S55" s="423"/>
      <c r="T55" s="423"/>
      <c r="U55" s="423"/>
      <c r="V55" s="423"/>
      <c r="W55" s="423"/>
      <c r="X55" s="424"/>
      <c r="Z55" s="419" t="s">
        <v>28</v>
      </c>
      <c r="AA55" s="420"/>
      <c r="AB55" s="78" t="s">
        <v>31</v>
      </c>
      <c r="AC55" s="423" t="str">
        <f>IF(入力用シート!$AJ$8="","",入力用シート!$AJ$8)</f>
        <v/>
      </c>
      <c r="AD55" s="423"/>
      <c r="AE55" s="423"/>
      <c r="AF55" s="423"/>
      <c r="AG55" s="423"/>
      <c r="AH55" s="423"/>
      <c r="AI55" s="423"/>
      <c r="AJ55" s="423"/>
      <c r="AK55" s="423"/>
      <c r="AL55" s="423"/>
      <c r="AM55" s="423"/>
      <c r="AN55" s="423"/>
      <c r="AO55" s="423"/>
      <c r="AP55" s="423"/>
      <c r="AQ55" s="423"/>
      <c r="AR55" s="423"/>
      <c r="AS55" s="423"/>
      <c r="AT55" s="423"/>
      <c r="AU55" s="423"/>
      <c r="AV55" s="423"/>
      <c r="AW55" s="424"/>
      <c r="AY55" s="419" t="s">
        <v>28</v>
      </c>
      <c r="AZ55" s="420"/>
      <c r="BA55" s="78" t="s">
        <v>31</v>
      </c>
      <c r="BB55" s="423" t="str">
        <f>IF(入力用シート!$AJ$8="","",入力用シート!$AJ$8)</f>
        <v/>
      </c>
      <c r="BC55" s="423"/>
      <c r="BD55" s="423"/>
      <c r="BE55" s="423"/>
      <c r="BF55" s="423"/>
      <c r="BG55" s="423"/>
      <c r="BH55" s="423"/>
      <c r="BI55" s="423"/>
      <c r="BJ55" s="423"/>
      <c r="BK55" s="423"/>
      <c r="BL55" s="423"/>
      <c r="BM55" s="423"/>
      <c r="BN55" s="423"/>
      <c r="BO55" s="423"/>
      <c r="BP55" s="423"/>
      <c r="BQ55" s="423"/>
      <c r="BR55" s="423"/>
      <c r="BS55" s="423"/>
      <c r="BT55" s="423"/>
      <c r="BU55" s="423"/>
      <c r="BV55" s="424"/>
      <c r="BX55" s="419" t="s">
        <v>28</v>
      </c>
      <c r="BY55" s="420"/>
      <c r="BZ55" s="78" t="s">
        <v>31</v>
      </c>
      <c r="CA55" s="423" t="str">
        <f>IF(入力用シート!$AJ$8="","",入力用シート!$AJ$8)</f>
        <v/>
      </c>
      <c r="CB55" s="423"/>
      <c r="CC55" s="423"/>
      <c r="CD55" s="423"/>
      <c r="CE55" s="423"/>
      <c r="CF55" s="423"/>
      <c r="CG55" s="423"/>
      <c r="CH55" s="423"/>
      <c r="CI55" s="423"/>
      <c r="CJ55" s="423"/>
      <c r="CK55" s="423"/>
      <c r="CL55" s="423"/>
      <c r="CM55" s="423"/>
      <c r="CN55" s="423"/>
      <c r="CO55" s="423"/>
      <c r="CP55" s="423"/>
      <c r="CQ55" s="423"/>
      <c r="CR55" s="423"/>
      <c r="CS55" s="423"/>
      <c r="CT55" s="423"/>
      <c r="CU55" s="424"/>
      <c r="CW55" s="419" t="s">
        <v>28</v>
      </c>
      <c r="CX55" s="420"/>
      <c r="CY55" s="78" t="s">
        <v>31</v>
      </c>
      <c r="CZ55" s="423" t="str">
        <f>IF(入力用シート!$AJ$8="","",入力用シート!$AJ$8)</f>
        <v/>
      </c>
      <c r="DA55" s="423"/>
      <c r="DB55" s="423"/>
      <c r="DC55" s="423"/>
      <c r="DD55" s="423"/>
      <c r="DE55" s="423"/>
      <c r="DF55" s="423"/>
      <c r="DG55" s="423"/>
      <c r="DH55" s="423"/>
      <c r="DI55" s="423"/>
      <c r="DJ55" s="423"/>
      <c r="DK55" s="423"/>
      <c r="DL55" s="423"/>
      <c r="DM55" s="423"/>
      <c r="DN55" s="423"/>
      <c r="DO55" s="423"/>
      <c r="DP55" s="423"/>
      <c r="DQ55" s="423"/>
      <c r="DR55" s="423"/>
      <c r="DS55" s="423"/>
      <c r="DT55" s="424"/>
      <c r="DV55" s="419" t="s">
        <v>28</v>
      </c>
      <c r="DW55" s="420"/>
      <c r="DX55" s="78" t="s">
        <v>31</v>
      </c>
      <c r="DY55" s="423" t="str">
        <f>IF(入力用シート!$AJ$8="","",入力用シート!$AJ$8)</f>
        <v/>
      </c>
      <c r="DZ55" s="423"/>
      <c r="EA55" s="423"/>
      <c r="EB55" s="423"/>
      <c r="EC55" s="423"/>
      <c r="ED55" s="423"/>
      <c r="EE55" s="423"/>
      <c r="EF55" s="423"/>
      <c r="EG55" s="423"/>
      <c r="EH55" s="423"/>
      <c r="EI55" s="423"/>
      <c r="EJ55" s="423"/>
      <c r="EK55" s="423"/>
      <c r="EL55" s="423"/>
      <c r="EM55" s="423"/>
      <c r="EN55" s="423"/>
      <c r="EO55" s="423"/>
      <c r="EP55" s="423"/>
      <c r="EQ55" s="423"/>
      <c r="ER55" s="423"/>
      <c r="ES55" s="424"/>
    </row>
    <row r="56" spans="1:149" ht="31.8" customHeight="1" thickBot="1">
      <c r="A56" s="421"/>
      <c r="B56" s="422"/>
      <c r="C56" s="425" t="str">
        <f>IF(入力用シート!$AJ$9="","",入力用シート!$AJ$9)</f>
        <v/>
      </c>
      <c r="D56" s="425"/>
      <c r="E56" s="425"/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6"/>
      <c r="Z56" s="421"/>
      <c r="AA56" s="422"/>
      <c r="AB56" s="425" t="str">
        <f>IF(入力用シート!$AJ$9="","",入力用シート!$AJ$9)</f>
        <v/>
      </c>
      <c r="AC56" s="425"/>
      <c r="AD56" s="425"/>
      <c r="AE56" s="425"/>
      <c r="AF56" s="425"/>
      <c r="AG56" s="425"/>
      <c r="AH56" s="425"/>
      <c r="AI56" s="425"/>
      <c r="AJ56" s="425"/>
      <c r="AK56" s="425"/>
      <c r="AL56" s="425"/>
      <c r="AM56" s="425"/>
      <c r="AN56" s="425"/>
      <c r="AO56" s="425"/>
      <c r="AP56" s="425"/>
      <c r="AQ56" s="425"/>
      <c r="AR56" s="425"/>
      <c r="AS56" s="425"/>
      <c r="AT56" s="425"/>
      <c r="AU56" s="425"/>
      <c r="AV56" s="425"/>
      <c r="AW56" s="426"/>
      <c r="AY56" s="421"/>
      <c r="AZ56" s="422"/>
      <c r="BA56" s="425" t="str">
        <f>IF(入力用シート!$AJ$9="","",入力用シート!$AJ$9)</f>
        <v/>
      </c>
      <c r="BB56" s="425"/>
      <c r="BC56" s="425"/>
      <c r="BD56" s="425"/>
      <c r="BE56" s="425"/>
      <c r="BF56" s="425"/>
      <c r="BG56" s="425"/>
      <c r="BH56" s="425"/>
      <c r="BI56" s="425"/>
      <c r="BJ56" s="425"/>
      <c r="BK56" s="425"/>
      <c r="BL56" s="425"/>
      <c r="BM56" s="425"/>
      <c r="BN56" s="425"/>
      <c r="BO56" s="425"/>
      <c r="BP56" s="425"/>
      <c r="BQ56" s="425"/>
      <c r="BR56" s="425"/>
      <c r="BS56" s="425"/>
      <c r="BT56" s="425"/>
      <c r="BU56" s="425"/>
      <c r="BV56" s="426"/>
      <c r="BX56" s="421"/>
      <c r="BY56" s="422"/>
      <c r="BZ56" s="425" t="str">
        <f>IF(入力用シート!$AJ$9="","",入力用シート!$AJ$9)</f>
        <v/>
      </c>
      <c r="CA56" s="425"/>
      <c r="CB56" s="425"/>
      <c r="CC56" s="425"/>
      <c r="CD56" s="425"/>
      <c r="CE56" s="425"/>
      <c r="CF56" s="425"/>
      <c r="CG56" s="425"/>
      <c r="CH56" s="425"/>
      <c r="CI56" s="425"/>
      <c r="CJ56" s="425"/>
      <c r="CK56" s="425"/>
      <c r="CL56" s="425"/>
      <c r="CM56" s="425"/>
      <c r="CN56" s="425"/>
      <c r="CO56" s="425"/>
      <c r="CP56" s="425"/>
      <c r="CQ56" s="425"/>
      <c r="CR56" s="425"/>
      <c r="CS56" s="425"/>
      <c r="CT56" s="425"/>
      <c r="CU56" s="426"/>
      <c r="CW56" s="421"/>
      <c r="CX56" s="422"/>
      <c r="CY56" s="425" t="str">
        <f>IF(入力用シート!$AJ$9="","",入力用シート!$AJ$9)</f>
        <v/>
      </c>
      <c r="CZ56" s="425"/>
      <c r="DA56" s="425"/>
      <c r="DB56" s="425"/>
      <c r="DC56" s="425"/>
      <c r="DD56" s="425"/>
      <c r="DE56" s="425"/>
      <c r="DF56" s="425"/>
      <c r="DG56" s="425"/>
      <c r="DH56" s="425"/>
      <c r="DI56" s="425"/>
      <c r="DJ56" s="425"/>
      <c r="DK56" s="425"/>
      <c r="DL56" s="425"/>
      <c r="DM56" s="425"/>
      <c r="DN56" s="425"/>
      <c r="DO56" s="425"/>
      <c r="DP56" s="425"/>
      <c r="DQ56" s="425"/>
      <c r="DR56" s="425"/>
      <c r="DS56" s="425"/>
      <c r="DT56" s="426"/>
      <c r="DV56" s="421"/>
      <c r="DW56" s="422"/>
      <c r="DX56" s="425" t="str">
        <f>IF(入力用シート!$AJ$9="","",入力用シート!$AJ$9)</f>
        <v/>
      </c>
      <c r="DY56" s="425"/>
      <c r="DZ56" s="425"/>
      <c r="EA56" s="425"/>
      <c r="EB56" s="425"/>
      <c r="EC56" s="425"/>
      <c r="ED56" s="425"/>
      <c r="EE56" s="425"/>
      <c r="EF56" s="425"/>
      <c r="EG56" s="425"/>
      <c r="EH56" s="425"/>
      <c r="EI56" s="425"/>
      <c r="EJ56" s="425"/>
      <c r="EK56" s="425"/>
      <c r="EL56" s="425"/>
      <c r="EM56" s="425"/>
      <c r="EN56" s="425"/>
      <c r="EO56" s="425"/>
      <c r="EP56" s="425"/>
      <c r="EQ56" s="425"/>
      <c r="ER56" s="425"/>
      <c r="ES56" s="426"/>
    </row>
    <row r="57" spans="1:149" ht="7.2" customHeight="1"/>
    <row r="58" spans="1:149" ht="15.6" customHeight="1">
      <c r="C58" s="79" t="s">
        <v>41</v>
      </c>
      <c r="L58" s="427" t="s">
        <v>179</v>
      </c>
      <c r="M58" s="431"/>
      <c r="N58" s="432"/>
      <c r="O58" s="427" t="s">
        <v>180</v>
      </c>
      <c r="P58" s="428"/>
      <c r="Q58" s="427" t="s">
        <v>181</v>
      </c>
      <c r="R58" s="428"/>
      <c r="S58" s="427" t="s">
        <v>33</v>
      </c>
      <c r="T58" s="428"/>
      <c r="U58" s="427" t="s">
        <v>34</v>
      </c>
      <c r="V58" s="428"/>
      <c r="W58" s="427" t="s">
        <v>32</v>
      </c>
      <c r="X58" s="428"/>
      <c r="AB58" s="79" t="s">
        <v>41</v>
      </c>
      <c r="AK58" s="427" t="s">
        <v>179</v>
      </c>
      <c r="AL58" s="431"/>
      <c r="AM58" s="432"/>
      <c r="AN58" s="427" t="s">
        <v>180</v>
      </c>
      <c r="AO58" s="428"/>
      <c r="AP58" s="427" t="s">
        <v>181</v>
      </c>
      <c r="AQ58" s="428"/>
      <c r="AR58" s="427" t="s">
        <v>33</v>
      </c>
      <c r="AS58" s="428"/>
      <c r="AT58" s="427" t="s">
        <v>34</v>
      </c>
      <c r="AU58" s="428"/>
      <c r="AV58" s="427" t="s">
        <v>32</v>
      </c>
      <c r="AW58" s="428"/>
      <c r="BA58" s="79" t="s">
        <v>41</v>
      </c>
      <c r="BJ58" s="427" t="s">
        <v>179</v>
      </c>
      <c r="BK58" s="431"/>
      <c r="BL58" s="432"/>
      <c r="BM58" s="427" t="s">
        <v>180</v>
      </c>
      <c r="BN58" s="428"/>
      <c r="BO58" s="427" t="s">
        <v>181</v>
      </c>
      <c r="BP58" s="428"/>
      <c r="BQ58" s="427" t="s">
        <v>33</v>
      </c>
      <c r="BR58" s="428"/>
      <c r="BS58" s="427" t="s">
        <v>34</v>
      </c>
      <c r="BT58" s="428"/>
      <c r="BU58" s="427" t="s">
        <v>32</v>
      </c>
      <c r="BV58" s="428"/>
      <c r="BZ58" s="79" t="s">
        <v>41</v>
      </c>
      <c r="CI58" s="427" t="s">
        <v>179</v>
      </c>
      <c r="CJ58" s="431"/>
      <c r="CK58" s="432"/>
      <c r="CL58" s="427" t="s">
        <v>180</v>
      </c>
      <c r="CM58" s="428"/>
      <c r="CN58" s="427" t="s">
        <v>181</v>
      </c>
      <c r="CO58" s="428"/>
      <c r="CP58" s="427" t="s">
        <v>33</v>
      </c>
      <c r="CQ58" s="428"/>
      <c r="CR58" s="427" t="s">
        <v>34</v>
      </c>
      <c r="CS58" s="428"/>
      <c r="CT58" s="427" t="s">
        <v>32</v>
      </c>
      <c r="CU58" s="428"/>
      <c r="CY58" s="79" t="s">
        <v>41</v>
      </c>
      <c r="DH58" s="427" t="s">
        <v>179</v>
      </c>
      <c r="DI58" s="431"/>
      <c r="DJ58" s="432"/>
      <c r="DK58" s="427" t="s">
        <v>180</v>
      </c>
      <c r="DL58" s="428"/>
      <c r="DM58" s="427" t="s">
        <v>181</v>
      </c>
      <c r="DN58" s="428"/>
      <c r="DO58" s="427" t="s">
        <v>33</v>
      </c>
      <c r="DP58" s="428"/>
      <c r="DQ58" s="427" t="s">
        <v>34</v>
      </c>
      <c r="DR58" s="428"/>
      <c r="DS58" s="427" t="s">
        <v>32</v>
      </c>
      <c r="DT58" s="428"/>
      <c r="DX58" s="79" t="s">
        <v>41</v>
      </c>
      <c r="EG58" s="427" t="s">
        <v>179</v>
      </c>
      <c r="EH58" s="431"/>
      <c r="EI58" s="432"/>
      <c r="EJ58" s="427" t="s">
        <v>180</v>
      </c>
      <c r="EK58" s="428"/>
      <c r="EL58" s="427" t="s">
        <v>181</v>
      </c>
      <c r="EM58" s="428"/>
      <c r="EN58" s="427" t="s">
        <v>33</v>
      </c>
      <c r="EO58" s="428"/>
      <c r="EP58" s="427" t="s">
        <v>34</v>
      </c>
      <c r="EQ58" s="428"/>
      <c r="ER58" s="427" t="s">
        <v>32</v>
      </c>
      <c r="ES58" s="428"/>
    </row>
    <row r="59" spans="1:149" ht="18" customHeight="1">
      <c r="L59" s="414"/>
      <c r="M59" s="318"/>
      <c r="N59" s="415"/>
      <c r="O59" s="429"/>
      <c r="P59" s="430"/>
      <c r="Q59" s="392"/>
      <c r="R59" s="430"/>
      <c r="S59" s="392"/>
      <c r="T59" s="430"/>
      <c r="U59" s="392"/>
      <c r="V59" s="430"/>
      <c r="W59" s="392"/>
      <c r="X59" s="430"/>
      <c r="AK59" s="414"/>
      <c r="AL59" s="318"/>
      <c r="AM59" s="415"/>
      <c r="AN59" s="429"/>
      <c r="AO59" s="430"/>
      <c r="AP59" s="392"/>
      <c r="AQ59" s="430"/>
      <c r="AR59" s="392"/>
      <c r="AS59" s="430"/>
      <c r="AT59" s="392"/>
      <c r="AU59" s="430"/>
      <c r="AV59" s="392"/>
      <c r="AW59" s="430"/>
      <c r="BJ59" s="414"/>
      <c r="BK59" s="318"/>
      <c r="BL59" s="415"/>
      <c r="BM59" s="429"/>
      <c r="BN59" s="430"/>
      <c r="BO59" s="392"/>
      <c r="BP59" s="430"/>
      <c r="BQ59" s="392"/>
      <c r="BR59" s="430"/>
      <c r="BS59" s="392"/>
      <c r="BT59" s="430"/>
      <c r="BU59" s="392"/>
      <c r="BV59" s="430"/>
      <c r="CI59" s="414"/>
      <c r="CJ59" s="318"/>
      <c r="CK59" s="415"/>
      <c r="CL59" s="429"/>
      <c r="CM59" s="430"/>
      <c r="CN59" s="392"/>
      <c r="CO59" s="430"/>
      <c r="CP59" s="392"/>
      <c r="CQ59" s="430"/>
      <c r="CR59" s="392"/>
      <c r="CS59" s="430"/>
      <c r="CT59" s="392"/>
      <c r="CU59" s="430"/>
      <c r="DH59" s="414"/>
      <c r="DI59" s="318"/>
      <c r="DJ59" s="415"/>
      <c r="DK59" s="429"/>
      <c r="DL59" s="430"/>
      <c r="DM59" s="392"/>
      <c r="DN59" s="430"/>
      <c r="DO59" s="392"/>
      <c r="DP59" s="430"/>
      <c r="DQ59" s="392"/>
      <c r="DR59" s="430"/>
      <c r="DS59" s="392"/>
      <c r="DT59" s="430"/>
      <c r="EG59" s="414"/>
      <c r="EH59" s="318"/>
      <c r="EI59" s="415"/>
      <c r="EJ59" s="429"/>
      <c r="EK59" s="430"/>
      <c r="EL59" s="392"/>
      <c r="EM59" s="430"/>
      <c r="EN59" s="392"/>
      <c r="EO59" s="430"/>
      <c r="EP59" s="392"/>
      <c r="EQ59" s="430"/>
      <c r="ER59" s="392"/>
      <c r="ES59" s="430"/>
    </row>
    <row r="60" spans="1:149" ht="18" customHeight="1">
      <c r="B60" s="100"/>
      <c r="C60" s="100"/>
      <c r="D60" s="100"/>
      <c r="E60" s="100"/>
      <c r="F60" s="100"/>
      <c r="G60" s="80"/>
      <c r="H60" s="80"/>
      <c r="I60" s="80"/>
      <c r="J60" s="80"/>
      <c r="K60" s="80"/>
      <c r="L60" s="414"/>
      <c r="M60" s="318"/>
      <c r="N60" s="415"/>
      <c r="O60" s="414"/>
      <c r="P60" s="415"/>
      <c r="Q60" s="318"/>
      <c r="R60" s="415"/>
      <c r="S60" s="318"/>
      <c r="T60" s="415"/>
      <c r="U60" s="318"/>
      <c r="V60" s="415"/>
      <c r="W60" s="318"/>
      <c r="X60" s="415"/>
      <c r="AA60" s="100"/>
      <c r="AB60" s="100"/>
      <c r="AC60" s="100"/>
      <c r="AD60" s="100"/>
      <c r="AE60" s="100"/>
      <c r="AF60" s="80"/>
      <c r="AG60" s="80"/>
      <c r="AH60" s="80"/>
      <c r="AI60" s="80"/>
      <c r="AJ60" s="80"/>
      <c r="AK60" s="414"/>
      <c r="AL60" s="318"/>
      <c r="AM60" s="415"/>
      <c r="AN60" s="414"/>
      <c r="AO60" s="415"/>
      <c r="AP60" s="318"/>
      <c r="AQ60" s="415"/>
      <c r="AR60" s="318"/>
      <c r="AS60" s="415"/>
      <c r="AT60" s="318"/>
      <c r="AU60" s="415"/>
      <c r="AV60" s="318"/>
      <c r="AW60" s="415"/>
      <c r="AZ60" s="100"/>
      <c r="BA60" s="100"/>
      <c r="BB60" s="100"/>
      <c r="BC60" s="100"/>
      <c r="BD60" s="100"/>
      <c r="BE60" s="80"/>
      <c r="BF60" s="80"/>
      <c r="BG60" s="80"/>
      <c r="BH60" s="80"/>
      <c r="BI60" s="80"/>
      <c r="BJ60" s="414"/>
      <c r="BK60" s="318"/>
      <c r="BL60" s="415"/>
      <c r="BM60" s="414"/>
      <c r="BN60" s="415"/>
      <c r="BO60" s="318"/>
      <c r="BP60" s="415"/>
      <c r="BQ60" s="318"/>
      <c r="BR60" s="415"/>
      <c r="BS60" s="318"/>
      <c r="BT60" s="415"/>
      <c r="BU60" s="318"/>
      <c r="BV60" s="415"/>
      <c r="BY60" s="100"/>
      <c r="BZ60" s="100"/>
      <c r="CA60" s="100"/>
      <c r="CB60" s="100"/>
      <c r="CC60" s="100"/>
      <c r="CD60" s="80"/>
      <c r="CE60" s="80"/>
      <c r="CF60" s="80"/>
      <c r="CG60" s="80"/>
      <c r="CH60" s="80"/>
      <c r="CI60" s="414"/>
      <c r="CJ60" s="318"/>
      <c r="CK60" s="415"/>
      <c r="CL60" s="414"/>
      <c r="CM60" s="415"/>
      <c r="CN60" s="318"/>
      <c r="CO60" s="415"/>
      <c r="CP60" s="318"/>
      <c r="CQ60" s="415"/>
      <c r="CR60" s="318"/>
      <c r="CS60" s="415"/>
      <c r="CT60" s="318"/>
      <c r="CU60" s="415"/>
      <c r="CX60" s="100"/>
      <c r="CY60" s="100"/>
      <c r="CZ60" s="100"/>
      <c r="DA60" s="100"/>
      <c r="DB60" s="100"/>
      <c r="DC60" s="80"/>
      <c r="DD60" s="80"/>
      <c r="DE60" s="80"/>
      <c r="DF60" s="80"/>
      <c r="DG60" s="80"/>
      <c r="DH60" s="414"/>
      <c r="DI60" s="318"/>
      <c r="DJ60" s="415"/>
      <c r="DK60" s="414"/>
      <c r="DL60" s="415"/>
      <c r="DM60" s="318"/>
      <c r="DN60" s="415"/>
      <c r="DO60" s="318"/>
      <c r="DP60" s="415"/>
      <c r="DQ60" s="318"/>
      <c r="DR60" s="415"/>
      <c r="DS60" s="318"/>
      <c r="DT60" s="415"/>
      <c r="DW60" s="100"/>
      <c r="DX60" s="100"/>
      <c r="DY60" s="100"/>
      <c r="DZ60" s="100"/>
      <c r="EA60" s="100"/>
      <c r="EB60" s="80"/>
      <c r="EC60" s="80"/>
      <c r="ED60" s="80"/>
      <c r="EE60" s="80"/>
      <c r="EF60" s="80"/>
      <c r="EG60" s="414"/>
      <c r="EH60" s="318"/>
      <c r="EI60" s="415"/>
      <c r="EJ60" s="414"/>
      <c r="EK60" s="415"/>
      <c r="EL60" s="318"/>
      <c r="EM60" s="415"/>
      <c r="EN60" s="318"/>
      <c r="EO60" s="415"/>
      <c r="EP60" s="318"/>
      <c r="EQ60" s="415"/>
      <c r="ER60" s="318"/>
      <c r="ES60" s="415"/>
    </row>
    <row r="61" spans="1:149" ht="12.6" customHeight="1">
      <c r="A61" s="417" t="s">
        <v>81</v>
      </c>
      <c r="B61" s="417"/>
      <c r="C61" s="417"/>
      <c r="D61" s="417"/>
      <c r="E61" s="417"/>
      <c r="F61" s="417"/>
      <c r="G61" s="417"/>
      <c r="H61" s="417"/>
      <c r="I61" s="417"/>
      <c r="J61" s="417"/>
      <c r="K61" s="418"/>
      <c r="L61" s="383"/>
      <c r="M61" s="316"/>
      <c r="N61" s="416"/>
      <c r="O61" s="383"/>
      <c r="P61" s="416"/>
      <c r="Q61" s="316"/>
      <c r="R61" s="416"/>
      <c r="S61" s="316"/>
      <c r="T61" s="416"/>
      <c r="U61" s="316"/>
      <c r="V61" s="416"/>
      <c r="W61" s="316"/>
      <c r="X61" s="416"/>
      <c r="Z61" s="417" t="s">
        <v>81</v>
      </c>
      <c r="AA61" s="417"/>
      <c r="AB61" s="417"/>
      <c r="AC61" s="417"/>
      <c r="AD61" s="417"/>
      <c r="AE61" s="417"/>
      <c r="AF61" s="417"/>
      <c r="AG61" s="417"/>
      <c r="AH61" s="417"/>
      <c r="AI61" s="417"/>
      <c r="AJ61" s="418"/>
      <c r="AK61" s="383"/>
      <c r="AL61" s="316"/>
      <c r="AM61" s="416"/>
      <c r="AN61" s="383"/>
      <c r="AO61" s="416"/>
      <c r="AP61" s="316"/>
      <c r="AQ61" s="416"/>
      <c r="AR61" s="316"/>
      <c r="AS61" s="416"/>
      <c r="AT61" s="316"/>
      <c r="AU61" s="416"/>
      <c r="AV61" s="316"/>
      <c r="AW61" s="416"/>
      <c r="AY61" s="417" t="s">
        <v>81</v>
      </c>
      <c r="AZ61" s="417"/>
      <c r="BA61" s="417"/>
      <c r="BB61" s="417"/>
      <c r="BC61" s="417"/>
      <c r="BD61" s="417"/>
      <c r="BE61" s="417"/>
      <c r="BF61" s="417"/>
      <c r="BG61" s="417"/>
      <c r="BH61" s="417"/>
      <c r="BI61" s="418"/>
      <c r="BJ61" s="383"/>
      <c r="BK61" s="316"/>
      <c r="BL61" s="416"/>
      <c r="BM61" s="383"/>
      <c r="BN61" s="416"/>
      <c r="BO61" s="316"/>
      <c r="BP61" s="416"/>
      <c r="BQ61" s="316"/>
      <c r="BR61" s="416"/>
      <c r="BS61" s="316"/>
      <c r="BT61" s="416"/>
      <c r="BU61" s="316"/>
      <c r="BV61" s="416"/>
      <c r="BX61" s="417" t="s">
        <v>81</v>
      </c>
      <c r="BY61" s="417"/>
      <c r="BZ61" s="417"/>
      <c r="CA61" s="417"/>
      <c r="CB61" s="417"/>
      <c r="CC61" s="417"/>
      <c r="CD61" s="417"/>
      <c r="CE61" s="417"/>
      <c r="CF61" s="417"/>
      <c r="CG61" s="417"/>
      <c r="CH61" s="418"/>
      <c r="CI61" s="383"/>
      <c r="CJ61" s="316"/>
      <c r="CK61" s="416"/>
      <c r="CL61" s="383"/>
      <c r="CM61" s="416"/>
      <c r="CN61" s="316"/>
      <c r="CO61" s="416"/>
      <c r="CP61" s="316"/>
      <c r="CQ61" s="416"/>
      <c r="CR61" s="316"/>
      <c r="CS61" s="416"/>
      <c r="CT61" s="316"/>
      <c r="CU61" s="416"/>
      <c r="CW61" s="417" t="s">
        <v>81</v>
      </c>
      <c r="CX61" s="417"/>
      <c r="CY61" s="417"/>
      <c r="CZ61" s="417"/>
      <c r="DA61" s="417"/>
      <c r="DB61" s="417"/>
      <c r="DC61" s="417"/>
      <c r="DD61" s="417"/>
      <c r="DE61" s="417"/>
      <c r="DF61" s="417"/>
      <c r="DG61" s="418"/>
      <c r="DH61" s="383"/>
      <c r="DI61" s="316"/>
      <c r="DJ61" s="416"/>
      <c r="DK61" s="383"/>
      <c r="DL61" s="416"/>
      <c r="DM61" s="316"/>
      <c r="DN61" s="416"/>
      <c r="DO61" s="316"/>
      <c r="DP61" s="416"/>
      <c r="DQ61" s="316"/>
      <c r="DR61" s="416"/>
      <c r="DS61" s="316"/>
      <c r="DT61" s="416"/>
      <c r="DV61" s="417" t="s">
        <v>81</v>
      </c>
      <c r="DW61" s="417"/>
      <c r="DX61" s="417"/>
      <c r="DY61" s="417"/>
      <c r="DZ61" s="417"/>
      <c r="EA61" s="417"/>
      <c r="EB61" s="417"/>
      <c r="EC61" s="417"/>
      <c r="ED61" s="417"/>
      <c r="EE61" s="417"/>
      <c r="EF61" s="418"/>
      <c r="EG61" s="383"/>
      <c r="EH61" s="316"/>
      <c r="EI61" s="416"/>
      <c r="EJ61" s="383"/>
      <c r="EK61" s="416"/>
      <c r="EL61" s="316"/>
      <c r="EM61" s="416"/>
      <c r="EN61" s="316"/>
      <c r="EO61" s="416"/>
      <c r="EP61" s="316"/>
      <c r="EQ61" s="416"/>
      <c r="ER61" s="316"/>
      <c r="ES61" s="416"/>
    </row>
    <row r="62" spans="1:149" ht="8.4" customHeight="1"/>
    <row r="63" spans="1:149" ht="19.8" customHeight="1">
      <c r="C63" s="35">
        <f>YEAR(データシート!$C$2)</f>
        <v>1900</v>
      </c>
      <c r="D63" s="36" t="s">
        <v>0</v>
      </c>
      <c r="E63" s="435">
        <f>MONTH(データシート!$C$2)</f>
        <v>1</v>
      </c>
      <c r="F63" s="435"/>
      <c r="G63" s="37" t="s">
        <v>101</v>
      </c>
      <c r="J63" s="37"/>
      <c r="K63" s="37"/>
      <c r="L63" s="37"/>
      <c r="M63" s="37"/>
      <c r="N63" s="37"/>
      <c r="O63" s="37"/>
      <c r="P63" s="436" t="s">
        <v>2</v>
      </c>
      <c r="Q63" s="436"/>
      <c r="R63" s="568">
        <f>YEAR(データシート!$C$2)</f>
        <v>1900</v>
      </c>
      <c r="S63" s="568"/>
      <c r="T63" s="38" t="s">
        <v>0</v>
      </c>
      <c r="U63" s="39">
        <f>MONTH(データシート!$C$2)</f>
        <v>1</v>
      </c>
      <c r="V63" s="38" t="s">
        <v>37</v>
      </c>
      <c r="W63" s="39">
        <f>DAY(データシート!$C$2)</f>
        <v>0</v>
      </c>
      <c r="X63" s="38" t="s">
        <v>36</v>
      </c>
      <c r="AB63" s="35">
        <f>YEAR(データシート!$C$2)</f>
        <v>1900</v>
      </c>
      <c r="AC63" s="36" t="s">
        <v>0</v>
      </c>
      <c r="AD63" s="435">
        <f>MONTH(データシート!$C$2)</f>
        <v>1</v>
      </c>
      <c r="AE63" s="435"/>
      <c r="AF63" s="37" t="s">
        <v>101</v>
      </c>
      <c r="AI63" s="37"/>
      <c r="AJ63" s="37"/>
      <c r="AK63" s="37"/>
      <c r="AL63" s="37"/>
      <c r="AM63" s="37"/>
      <c r="AN63" s="37"/>
      <c r="AO63" s="436" t="s">
        <v>2</v>
      </c>
      <c r="AP63" s="436"/>
      <c r="AQ63" s="568">
        <f>YEAR(データシート!$C$2)</f>
        <v>1900</v>
      </c>
      <c r="AR63" s="568"/>
      <c r="AS63" s="38" t="s">
        <v>0</v>
      </c>
      <c r="AT63" s="39">
        <f>MONTH(データシート!$C$2)</f>
        <v>1</v>
      </c>
      <c r="AU63" s="38" t="s">
        <v>37</v>
      </c>
      <c r="AV63" s="39">
        <f>DAY(データシート!$C$2)</f>
        <v>0</v>
      </c>
      <c r="AW63" s="38" t="s">
        <v>36</v>
      </c>
      <c r="BA63" s="35">
        <f>YEAR(データシート!$C$2)</f>
        <v>1900</v>
      </c>
      <c r="BB63" s="36" t="s">
        <v>0</v>
      </c>
      <c r="BC63" s="435">
        <f>MONTH(データシート!$C$2)</f>
        <v>1</v>
      </c>
      <c r="BD63" s="435"/>
      <c r="BE63" s="37" t="s">
        <v>101</v>
      </c>
      <c r="BH63" s="37"/>
      <c r="BI63" s="37"/>
      <c r="BJ63" s="37"/>
      <c r="BK63" s="37"/>
      <c r="BL63" s="37"/>
      <c r="BM63" s="37"/>
      <c r="BN63" s="436" t="s">
        <v>2</v>
      </c>
      <c r="BO63" s="436"/>
      <c r="BP63" s="568">
        <f>YEAR(データシート!$C$2)</f>
        <v>1900</v>
      </c>
      <c r="BQ63" s="568"/>
      <c r="BR63" s="38" t="s">
        <v>0</v>
      </c>
      <c r="BS63" s="39">
        <f>MONTH(データシート!$C$2)</f>
        <v>1</v>
      </c>
      <c r="BT63" s="38" t="s">
        <v>37</v>
      </c>
      <c r="BU63" s="39">
        <f>DAY(データシート!$C$2)</f>
        <v>0</v>
      </c>
      <c r="BV63" s="38" t="s">
        <v>36</v>
      </c>
      <c r="BZ63" s="35">
        <f>YEAR(データシート!$C$2)</f>
        <v>1900</v>
      </c>
      <c r="CA63" s="36" t="s">
        <v>0</v>
      </c>
      <c r="CB63" s="435">
        <f>MONTH(データシート!$C$2)</f>
        <v>1</v>
      </c>
      <c r="CC63" s="435"/>
      <c r="CD63" s="37" t="s">
        <v>101</v>
      </c>
      <c r="CG63" s="37"/>
      <c r="CH63" s="37"/>
      <c r="CI63" s="37"/>
      <c r="CJ63" s="37"/>
      <c r="CK63" s="37"/>
      <c r="CL63" s="37"/>
      <c r="CM63" s="436" t="s">
        <v>2</v>
      </c>
      <c r="CN63" s="436"/>
      <c r="CO63" s="568">
        <f>YEAR(データシート!$C$2)</f>
        <v>1900</v>
      </c>
      <c r="CP63" s="568"/>
      <c r="CQ63" s="38" t="s">
        <v>0</v>
      </c>
      <c r="CR63" s="39">
        <f>MONTH(データシート!$C$2)</f>
        <v>1</v>
      </c>
      <c r="CS63" s="38" t="s">
        <v>37</v>
      </c>
      <c r="CT63" s="39">
        <f>DAY(データシート!$C$2)</f>
        <v>0</v>
      </c>
      <c r="CU63" s="38" t="s">
        <v>36</v>
      </c>
      <c r="CY63" s="35">
        <f>YEAR(データシート!$C$2)</f>
        <v>1900</v>
      </c>
      <c r="CZ63" s="36" t="s">
        <v>0</v>
      </c>
      <c r="DA63" s="435">
        <f>MONTH(データシート!$C$2)</f>
        <v>1</v>
      </c>
      <c r="DB63" s="435"/>
      <c r="DC63" s="37" t="s">
        <v>101</v>
      </c>
      <c r="DF63" s="37"/>
      <c r="DG63" s="37"/>
      <c r="DH63" s="37"/>
      <c r="DI63" s="37"/>
      <c r="DJ63" s="37"/>
      <c r="DK63" s="37"/>
      <c r="DL63" s="436" t="s">
        <v>2</v>
      </c>
      <c r="DM63" s="436"/>
      <c r="DN63" s="568">
        <f>YEAR(データシート!$C$2)</f>
        <v>1900</v>
      </c>
      <c r="DO63" s="568"/>
      <c r="DP63" s="38" t="s">
        <v>0</v>
      </c>
      <c r="DQ63" s="39">
        <f>MONTH(データシート!$C$2)</f>
        <v>1</v>
      </c>
      <c r="DR63" s="38" t="s">
        <v>37</v>
      </c>
      <c r="DS63" s="39">
        <f>DAY(データシート!$C$2)</f>
        <v>0</v>
      </c>
      <c r="DT63" s="38" t="s">
        <v>36</v>
      </c>
      <c r="DX63" s="35">
        <f>YEAR(データシート!$C$2)</f>
        <v>1900</v>
      </c>
      <c r="DY63" s="36" t="s">
        <v>0</v>
      </c>
      <c r="DZ63" s="435">
        <f>MONTH(データシート!$C$2)</f>
        <v>1</v>
      </c>
      <c r="EA63" s="435"/>
      <c r="EB63" s="37" t="s">
        <v>101</v>
      </c>
      <c r="EE63" s="37"/>
      <c r="EF63" s="37"/>
      <c r="EG63" s="37"/>
      <c r="EH63" s="37"/>
      <c r="EI63" s="37"/>
      <c r="EJ63" s="37"/>
      <c r="EK63" s="436" t="s">
        <v>2</v>
      </c>
      <c r="EL63" s="436"/>
      <c r="EM63" s="568">
        <f>YEAR(データシート!$C$2)</f>
        <v>1900</v>
      </c>
      <c r="EN63" s="568"/>
      <c r="EO63" s="38" t="s">
        <v>0</v>
      </c>
      <c r="EP63" s="39">
        <f>MONTH(データシート!$C$2)</f>
        <v>1</v>
      </c>
      <c r="EQ63" s="38" t="s">
        <v>37</v>
      </c>
      <c r="ER63" s="39">
        <f>DAY(データシート!$C$2)</f>
        <v>0</v>
      </c>
      <c r="ES63" s="38" t="s">
        <v>36</v>
      </c>
    </row>
    <row r="64" spans="1:149" ht="7.2" customHeight="1" thickBot="1"/>
    <row r="65" spans="1:149" ht="20.399999999999999" customHeight="1" thickBot="1">
      <c r="G65" s="569" t="s">
        <v>1</v>
      </c>
      <c r="H65" s="570"/>
      <c r="I65" s="322" t="str">
        <f>MID(データシート!$C$10,1,1)</f>
        <v/>
      </c>
      <c r="J65" s="571"/>
      <c r="K65" s="40" t="str">
        <f>MID(データシート!$C$10,2,1)</f>
        <v/>
      </c>
      <c r="L65" s="40" t="str">
        <f>MID(データシート!$C$10,3,1)</f>
        <v/>
      </c>
      <c r="M65" s="571" t="str">
        <f>MID(データシート!$C$10,4,1)</f>
        <v/>
      </c>
      <c r="N65" s="571"/>
      <c r="O65" s="40" t="str">
        <f>MID(データシート!$C$10,5,1)</f>
        <v/>
      </c>
      <c r="P65" s="40" t="str">
        <f>MID(データシート!$C$10,6,1)</f>
        <v/>
      </c>
      <c r="Q65" s="40" t="str">
        <f>MID(データシート!$C$10,7,1)</f>
        <v/>
      </c>
      <c r="R65" s="41" t="str">
        <f>MID(データシート!$C$10,8,1)</f>
        <v/>
      </c>
      <c r="S65" s="42"/>
      <c r="T65" s="42"/>
      <c r="W65" s="42"/>
      <c r="AF65" s="569" t="s">
        <v>1</v>
      </c>
      <c r="AG65" s="570"/>
      <c r="AH65" s="322" t="str">
        <f>MID(データシート!$C$10,1,1)</f>
        <v/>
      </c>
      <c r="AI65" s="571"/>
      <c r="AJ65" s="40" t="str">
        <f>MID(データシート!$C$10,2,1)</f>
        <v/>
      </c>
      <c r="AK65" s="40" t="str">
        <f>MID(データシート!$C$10,3,1)</f>
        <v/>
      </c>
      <c r="AL65" s="571" t="str">
        <f>MID(データシート!$C$10,4,1)</f>
        <v/>
      </c>
      <c r="AM65" s="571"/>
      <c r="AN65" s="40" t="str">
        <f>MID(データシート!$C$10,5,1)</f>
        <v/>
      </c>
      <c r="AO65" s="40" t="str">
        <f>MID(データシート!$C$10,6,1)</f>
        <v/>
      </c>
      <c r="AP65" s="40" t="str">
        <f>MID(データシート!$C$10,7,1)</f>
        <v/>
      </c>
      <c r="AQ65" s="41" t="str">
        <f>MID(データシート!$C$10,8,1)</f>
        <v/>
      </c>
      <c r="AR65" s="42"/>
      <c r="AS65" s="42"/>
      <c r="AV65" s="42"/>
      <c r="BE65" s="569" t="s">
        <v>1</v>
      </c>
      <c r="BF65" s="570"/>
      <c r="BG65" s="322" t="str">
        <f>MID(データシート!$C$10,1,1)</f>
        <v/>
      </c>
      <c r="BH65" s="571"/>
      <c r="BI65" s="40" t="str">
        <f>MID(データシート!$C$10,2,1)</f>
        <v/>
      </c>
      <c r="BJ65" s="40" t="str">
        <f>MID(データシート!$C$10,3,1)</f>
        <v/>
      </c>
      <c r="BK65" s="571" t="str">
        <f>MID(データシート!$C$10,4,1)</f>
        <v/>
      </c>
      <c r="BL65" s="571"/>
      <c r="BM65" s="40" t="str">
        <f>MID(データシート!$C$10,5,1)</f>
        <v/>
      </c>
      <c r="BN65" s="40" t="str">
        <f>MID(データシート!$C$10,6,1)</f>
        <v/>
      </c>
      <c r="BO65" s="40" t="str">
        <f>MID(データシート!$C$10,7,1)</f>
        <v/>
      </c>
      <c r="BP65" s="41" t="str">
        <f>MID(データシート!$C$10,8,1)</f>
        <v/>
      </c>
      <c r="BQ65" s="42"/>
      <c r="BR65" s="42"/>
      <c r="BU65" s="42"/>
      <c r="CD65" s="569" t="s">
        <v>1</v>
      </c>
      <c r="CE65" s="570"/>
      <c r="CF65" s="322" t="str">
        <f>MID(データシート!$C$10,1,1)</f>
        <v/>
      </c>
      <c r="CG65" s="571"/>
      <c r="CH65" s="40" t="str">
        <f>MID(データシート!$C$10,2,1)</f>
        <v/>
      </c>
      <c r="CI65" s="40" t="str">
        <f>MID(データシート!$C$10,3,1)</f>
        <v/>
      </c>
      <c r="CJ65" s="571" t="str">
        <f>MID(データシート!$C$10,4,1)</f>
        <v/>
      </c>
      <c r="CK65" s="571"/>
      <c r="CL65" s="40" t="str">
        <f>MID(データシート!$C$10,5,1)</f>
        <v/>
      </c>
      <c r="CM65" s="40" t="str">
        <f>MID(データシート!$C$10,6,1)</f>
        <v/>
      </c>
      <c r="CN65" s="40" t="str">
        <f>MID(データシート!$C$10,7,1)</f>
        <v/>
      </c>
      <c r="CO65" s="41" t="str">
        <f>MID(データシート!$C$10,8,1)</f>
        <v/>
      </c>
      <c r="CP65" s="42"/>
      <c r="CQ65" s="42"/>
      <c r="CT65" s="42"/>
      <c r="DC65" s="569" t="s">
        <v>1</v>
      </c>
      <c r="DD65" s="570"/>
      <c r="DE65" s="322" t="str">
        <f>MID(データシート!$C$10,1,1)</f>
        <v/>
      </c>
      <c r="DF65" s="571"/>
      <c r="DG65" s="40" t="str">
        <f>MID(データシート!$C$10,2,1)</f>
        <v/>
      </c>
      <c r="DH65" s="40" t="str">
        <f>MID(データシート!$C$10,3,1)</f>
        <v/>
      </c>
      <c r="DI65" s="571" t="str">
        <f>MID(データシート!$C$10,4,1)</f>
        <v/>
      </c>
      <c r="DJ65" s="571"/>
      <c r="DK65" s="40" t="str">
        <f>MID(データシート!$C$10,5,1)</f>
        <v/>
      </c>
      <c r="DL65" s="40" t="str">
        <f>MID(データシート!$C$10,6,1)</f>
        <v/>
      </c>
      <c r="DM65" s="40" t="str">
        <f>MID(データシート!$C$10,7,1)</f>
        <v/>
      </c>
      <c r="DN65" s="41" t="str">
        <f>MID(データシート!$C$10,8,1)</f>
        <v/>
      </c>
      <c r="DO65" s="42"/>
      <c r="DP65" s="42"/>
      <c r="DS65" s="42"/>
      <c r="EB65" s="569" t="s">
        <v>1</v>
      </c>
      <c r="EC65" s="570"/>
      <c r="ED65" s="322" t="str">
        <f>MID(データシート!$C$10,1,1)</f>
        <v/>
      </c>
      <c r="EE65" s="571"/>
      <c r="EF65" s="40" t="str">
        <f>MID(データシート!$C$10,2,1)</f>
        <v/>
      </c>
      <c r="EG65" s="40" t="str">
        <f>MID(データシート!$C$10,3,1)</f>
        <v/>
      </c>
      <c r="EH65" s="571" t="str">
        <f>MID(データシート!$C$10,4,1)</f>
        <v/>
      </c>
      <c r="EI65" s="571"/>
      <c r="EJ65" s="40" t="str">
        <f>MID(データシート!$C$10,5,1)</f>
        <v/>
      </c>
      <c r="EK65" s="40" t="str">
        <f>MID(データシート!$C$10,6,1)</f>
        <v/>
      </c>
      <c r="EL65" s="40" t="str">
        <f>MID(データシート!$C$10,7,1)</f>
        <v/>
      </c>
      <c r="EM65" s="41" t="str">
        <f>MID(データシート!$C$10,8,1)</f>
        <v/>
      </c>
      <c r="EN65" s="42"/>
      <c r="EO65" s="42"/>
      <c r="ER65" s="42"/>
    </row>
    <row r="66" spans="1:149" ht="20.399999999999999" customHeight="1" thickBot="1">
      <c r="G66" s="569" t="s">
        <v>39</v>
      </c>
      <c r="H66" s="570"/>
      <c r="I66" s="322" t="str">
        <f>IF(入力用シート!$Z$5="未登録","",MID(データシート!$C$11,1,1))</f>
        <v>T</v>
      </c>
      <c r="J66" s="571"/>
      <c r="K66" s="40" t="str">
        <f>IF(入力用シート!$Z$5="未登録","未",MID(データシート!$C$11,2,1))</f>
        <v/>
      </c>
      <c r="L66" s="40" t="str">
        <f>IF(入力用シート!$Z$5="未登録","登",MID(データシート!$C$11,3,1))</f>
        <v/>
      </c>
      <c r="M66" s="571" t="str">
        <f>IF(入力用シート!$Z$5="未登録","録",MID(データシート!$C$11,4,1))</f>
        <v/>
      </c>
      <c r="N66" s="571"/>
      <c r="O66" s="40" t="str">
        <f>IF(入力用シート!$Z$5="未登録","",MID(データシート!$C$11,5,1))</f>
        <v/>
      </c>
      <c r="P66" s="40" t="str">
        <f>IF(入力用シート!$Z$5="未登録","",MID(データシート!$C$11,6,1))</f>
        <v/>
      </c>
      <c r="Q66" s="40" t="str">
        <f>IF(入力用シート!$Z$5="未登録","",MID(データシート!$C$11,7,1))</f>
        <v/>
      </c>
      <c r="R66" s="40" t="str">
        <f>IF(入力用シート!$Z$5="未登録","",MID(データシート!$C$11,8,1))</f>
        <v/>
      </c>
      <c r="S66" s="40" t="str">
        <f>IF(入力用シート!$Z$5="未登録","",MID(データシート!$C$11,9,1))</f>
        <v/>
      </c>
      <c r="T66" s="40" t="str">
        <f>IF(入力用シート!$Z$5="未登録","",MID(データシート!$C$11,10,1))</f>
        <v/>
      </c>
      <c r="U66" s="40" t="str">
        <f>IF(入力用シート!$Z$5="未登録","",MID(データシート!$C$11,11,1))</f>
        <v/>
      </c>
      <c r="V66" s="40" t="str">
        <f>IF(入力用シート!$Z$5="未登録","",MID(データシート!$C$11,12,1))</f>
        <v/>
      </c>
      <c r="W66" s="40" t="str">
        <f>IF(入力用シート!$Z$5="未登録","",MID(データシート!$C$11,13,1))</f>
        <v/>
      </c>
      <c r="X66" s="41" t="str">
        <f>IF(入力用シート!$Z$5="未登録","",MID(データシート!$C$11,14,1))</f>
        <v/>
      </c>
      <c r="AF66" s="569" t="s">
        <v>39</v>
      </c>
      <c r="AG66" s="570"/>
      <c r="AH66" s="322" t="str">
        <f>IF(入力用シート!$Z$5="未登録","",MID(データシート!$C$11,1,1))</f>
        <v>T</v>
      </c>
      <c r="AI66" s="571"/>
      <c r="AJ66" s="40" t="str">
        <f>IF(入力用シート!$Z$5="未登録","未",MID(データシート!$C$11,2,1))</f>
        <v/>
      </c>
      <c r="AK66" s="40" t="str">
        <f>IF(入力用シート!$Z$5="未登録","登",MID(データシート!$C$11,3,1))</f>
        <v/>
      </c>
      <c r="AL66" s="571" t="str">
        <f>IF(入力用シート!$Z$5="未登録","録",MID(データシート!$C$11,4,1))</f>
        <v/>
      </c>
      <c r="AM66" s="571"/>
      <c r="AN66" s="40" t="str">
        <f>IF(入力用シート!$Z$5="未登録","",MID(データシート!$C$11,5,1))</f>
        <v/>
      </c>
      <c r="AO66" s="40" t="str">
        <f>IF(入力用シート!$Z$5="未登録","",MID(データシート!$C$11,6,1))</f>
        <v/>
      </c>
      <c r="AP66" s="40" t="str">
        <f>IF(入力用シート!$Z$5="未登録","",MID(データシート!$C$11,7,1))</f>
        <v/>
      </c>
      <c r="AQ66" s="40" t="str">
        <f>IF(入力用シート!$Z$5="未登録","",MID(データシート!$C$11,8,1))</f>
        <v/>
      </c>
      <c r="AR66" s="40" t="str">
        <f>IF(入力用シート!$Z$5="未登録","",MID(データシート!$C$11,9,1))</f>
        <v/>
      </c>
      <c r="AS66" s="40" t="str">
        <f>IF(入力用シート!$Z$5="未登録","",MID(データシート!$C$11,10,1))</f>
        <v/>
      </c>
      <c r="AT66" s="40" t="str">
        <f>IF(入力用シート!$Z$5="未登録","",MID(データシート!$C$11,11,1))</f>
        <v/>
      </c>
      <c r="AU66" s="40" t="str">
        <f>IF(入力用シート!$Z$5="未登録","",MID(データシート!$C$11,12,1))</f>
        <v/>
      </c>
      <c r="AV66" s="40" t="str">
        <f>IF(入力用シート!$Z$5="未登録","",MID(データシート!$C$11,13,1))</f>
        <v/>
      </c>
      <c r="AW66" s="41" t="str">
        <f>IF(入力用シート!$Z$5="未登録","",MID(データシート!$C$11,14,1))</f>
        <v/>
      </c>
      <c r="BE66" s="569" t="s">
        <v>39</v>
      </c>
      <c r="BF66" s="570"/>
      <c r="BG66" s="322" t="str">
        <f>IF(入力用シート!$Z$5="未登録","",MID(データシート!$C$11,1,1))</f>
        <v>T</v>
      </c>
      <c r="BH66" s="571"/>
      <c r="BI66" s="40" t="str">
        <f>IF(入力用シート!$Z$5="未登録","未",MID(データシート!$C$11,2,1))</f>
        <v/>
      </c>
      <c r="BJ66" s="40" t="str">
        <f>IF(入力用シート!$Z$5="未登録","登",MID(データシート!$C$11,3,1))</f>
        <v/>
      </c>
      <c r="BK66" s="571" t="str">
        <f>IF(入力用シート!$Z$5="未登録","録",MID(データシート!$C$11,4,1))</f>
        <v/>
      </c>
      <c r="BL66" s="571"/>
      <c r="BM66" s="40" t="str">
        <f>IF(入力用シート!$Z$5="未登録","",MID(データシート!$C$11,5,1))</f>
        <v/>
      </c>
      <c r="BN66" s="40" t="str">
        <f>IF(入力用シート!$Z$5="未登録","",MID(データシート!$C$11,6,1))</f>
        <v/>
      </c>
      <c r="BO66" s="40" t="str">
        <f>IF(入力用シート!$Z$5="未登録","",MID(データシート!$C$11,7,1))</f>
        <v/>
      </c>
      <c r="BP66" s="40" t="str">
        <f>IF(入力用シート!$Z$5="未登録","",MID(データシート!$C$11,8,1))</f>
        <v/>
      </c>
      <c r="BQ66" s="40" t="str">
        <f>IF(入力用シート!$Z$5="未登録","",MID(データシート!$C$11,9,1))</f>
        <v/>
      </c>
      <c r="BR66" s="40" t="str">
        <f>IF(入力用シート!$Z$5="未登録","",MID(データシート!$C$11,10,1))</f>
        <v/>
      </c>
      <c r="BS66" s="40" t="str">
        <f>IF(入力用シート!$Z$5="未登録","",MID(データシート!$C$11,11,1))</f>
        <v/>
      </c>
      <c r="BT66" s="40" t="str">
        <f>IF(入力用シート!$Z$5="未登録","",MID(データシート!$C$11,12,1))</f>
        <v/>
      </c>
      <c r="BU66" s="40" t="str">
        <f>IF(入力用シート!$Z$5="未登録","",MID(データシート!$C$11,13,1))</f>
        <v/>
      </c>
      <c r="BV66" s="41" t="str">
        <f>IF(入力用シート!$Z$5="未登録","",MID(データシート!$C$11,14,1))</f>
        <v/>
      </c>
      <c r="CD66" s="569" t="s">
        <v>39</v>
      </c>
      <c r="CE66" s="570"/>
      <c r="CF66" s="322" t="str">
        <f>IF(入力用シート!$Z$5="未登録","",MID(データシート!$C$11,1,1))</f>
        <v>T</v>
      </c>
      <c r="CG66" s="571"/>
      <c r="CH66" s="40" t="str">
        <f>IF(入力用シート!$Z$5="未登録","未",MID(データシート!$C$11,2,1))</f>
        <v/>
      </c>
      <c r="CI66" s="40" t="str">
        <f>IF(入力用シート!$Z$5="未登録","登",MID(データシート!$C$11,3,1))</f>
        <v/>
      </c>
      <c r="CJ66" s="571" t="str">
        <f>IF(入力用シート!$Z$5="未登録","録",MID(データシート!$C$11,4,1))</f>
        <v/>
      </c>
      <c r="CK66" s="571"/>
      <c r="CL66" s="40" t="str">
        <f>IF(入力用シート!$Z$5="未登録","",MID(データシート!$C$11,5,1))</f>
        <v/>
      </c>
      <c r="CM66" s="40" t="str">
        <f>IF(入力用シート!$Z$5="未登録","",MID(データシート!$C$11,6,1))</f>
        <v/>
      </c>
      <c r="CN66" s="40" t="str">
        <f>IF(入力用シート!$Z$5="未登録","",MID(データシート!$C$11,7,1))</f>
        <v/>
      </c>
      <c r="CO66" s="40" t="str">
        <f>IF(入力用シート!$Z$5="未登録","",MID(データシート!$C$11,8,1))</f>
        <v/>
      </c>
      <c r="CP66" s="40" t="str">
        <f>IF(入力用シート!$Z$5="未登録","",MID(データシート!$C$11,9,1))</f>
        <v/>
      </c>
      <c r="CQ66" s="40" t="str">
        <f>IF(入力用シート!$Z$5="未登録","",MID(データシート!$C$11,10,1))</f>
        <v/>
      </c>
      <c r="CR66" s="40" t="str">
        <f>IF(入力用シート!$Z$5="未登録","",MID(データシート!$C$11,11,1))</f>
        <v/>
      </c>
      <c r="CS66" s="40" t="str">
        <f>IF(入力用シート!$Z$5="未登録","",MID(データシート!$C$11,12,1))</f>
        <v/>
      </c>
      <c r="CT66" s="40" t="str">
        <f>IF(入力用シート!$Z$5="未登録","",MID(データシート!$C$11,13,1))</f>
        <v/>
      </c>
      <c r="CU66" s="41" t="str">
        <f>IF(入力用シート!$Z$5="未登録","",MID(データシート!$C$11,14,1))</f>
        <v/>
      </c>
      <c r="DC66" s="569" t="s">
        <v>39</v>
      </c>
      <c r="DD66" s="570"/>
      <c r="DE66" s="322" t="str">
        <f>IF(入力用シート!$Z$5="未登録","",MID(データシート!$C$11,1,1))</f>
        <v>T</v>
      </c>
      <c r="DF66" s="571"/>
      <c r="DG66" s="40" t="str">
        <f>IF(入力用シート!$Z$5="未登録","未",MID(データシート!$C$11,2,1))</f>
        <v/>
      </c>
      <c r="DH66" s="40" t="str">
        <f>IF(入力用シート!$Z$5="未登録","登",MID(データシート!$C$11,3,1))</f>
        <v/>
      </c>
      <c r="DI66" s="571" t="str">
        <f>IF(入力用シート!$Z$5="未登録","録",MID(データシート!$C$11,4,1))</f>
        <v/>
      </c>
      <c r="DJ66" s="571"/>
      <c r="DK66" s="40" t="str">
        <f>IF(入力用シート!$Z$5="未登録","",MID(データシート!$C$11,5,1))</f>
        <v/>
      </c>
      <c r="DL66" s="40" t="str">
        <f>IF(入力用シート!$Z$5="未登録","",MID(データシート!$C$11,6,1))</f>
        <v/>
      </c>
      <c r="DM66" s="40" t="str">
        <f>IF(入力用シート!$Z$5="未登録","",MID(データシート!$C$11,7,1))</f>
        <v/>
      </c>
      <c r="DN66" s="40" t="str">
        <f>IF(入力用シート!$Z$5="未登録","",MID(データシート!$C$11,8,1))</f>
        <v/>
      </c>
      <c r="DO66" s="40" t="str">
        <f>IF(入力用シート!$Z$5="未登録","",MID(データシート!$C$11,9,1))</f>
        <v/>
      </c>
      <c r="DP66" s="40" t="str">
        <f>IF(入力用シート!$Z$5="未登録","",MID(データシート!$C$11,10,1))</f>
        <v/>
      </c>
      <c r="DQ66" s="40" t="str">
        <f>IF(入力用シート!$Z$5="未登録","",MID(データシート!$C$11,11,1))</f>
        <v/>
      </c>
      <c r="DR66" s="40" t="str">
        <f>IF(入力用シート!$Z$5="未登録","",MID(データシート!$C$11,12,1))</f>
        <v/>
      </c>
      <c r="DS66" s="40" t="str">
        <f>IF(入力用シート!$Z$5="未登録","",MID(データシート!$C$11,13,1))</f>
        <v/>
      </c>
      <c r="DT66" s="41" t="str">
        <f>IF(入力用シート!$Z$5="未登録","",MID(データシート!$C$11,14,1))</f>
        <v/>
      </c>
      <c r="EB66" s="569" t="s">
        <v>39</v>
      </c>
      <c r="EC66" s="570"/>
      <c r="ED66" s="322" t="str">
        <f>IF(入力用シート!$Z$5="未登録","",MID(データシート!$C$11,1,1))</f>
        <v>T</v>
      </c>
      <c r="EE66" s="571"/>
      <c r="EF66" s="40" t="str">
        <f>IF(入力用シート!$Z$5="未登録","未",MID(データシート!$C$11,2,1))</f>
        <v/>
      </c>
      <c r="EG66" s="40" t="str">
        <f>IF(入力用シート!$Z$5="未登録","登",MID(データシート!$C$11,3,1))</f>
        <v/>
      </c>
      <c r="EH66" s="571" t="str">
        <f>IF(入力用シート!$Z$5="未登録","録",MID(データシート!$C$11,4,1))</f>
        <v/>
      </c>
      <c r="EI66" s="571"/>
      <c r="EJ66" s="40" t="str">
        <f>IF(入力用シート!$Z$5="未登録","",MID(データシート!$C$11,5,1))</f>
        <v/>
      </c>
      <c r="EK66" s="40" t="str">
        <f>IF(入力用シート!$Z$5="未登録","",MID(データシート!$C$11,6,1))</f>
        <v/>
      </c>
      <c r="EL66" s="40" t="str">
        <f>IF(入力用シート!$Z$5="未登録","",MID(データシート!$C$11,7,1))</f>
        <v/>
      </c>
      <c r="EM66" s="40" t="str">
        <f>IF(入力用シート!$Z$5="未登録","",MID(データシート!$C$11,8,1))</f>
        <v/>
      </c>
      <c r="EN66" s="40" t="str">
        <f>IF(入力用シート!$Z$5="未登録","",MID(データシート!$C$11,9,1))</f>
        <v/>
      </c>
      <c r="EO66" s="40" t="str">
        <f>IF(入力用シート!$Z$5="未登録","",MID(データシート!$C$11,10,1))</f>
        <v/>
      </c>
      <c r="EP66" s="40" t="str">
        <f>IF(入力用シート!$Z$5="未登録","",MID(データシート!$C$11,11,1))</f>
        <v/>
      </c>
      <c r="EQ66" s="40" t="str">
        <f>IF(入力用シート!$Z$5="未登録","",MID(データシート!$C$11,12,1))</f>
        <v/>
      </c>
      <c r="ER66" s="40" t="str">
        <f>IF(入力用シート!$Z$5="未登録","",MID(データシート!$C$11,13,1))</f>
        <v/>
      </c>
      <c r="ES66" s="41" t="str">
        <f>IF(入力用シート!$Z$5="未登録","",MID(データシート!$C$11,14,1))</f>
        <v/>
      </c>
    </row>
    <row r="67" spans="1:149" ht="7.2" customHeight="1"/>
    <row r="68" spans="1:149" ht="20.399999999999999" customHeight="1">
      <c r="B68" s="566" t="s">
        <v>35</v>
      </c>
      <c r="C68" s="567"/>
      <c r="D68" s="567"/>
      <c r="E68" s="567"/>
      <c r="F68" s="567"/>
      <c r="G68" s="567"/>
      <c r="I68" s="433" t="s">
        <v>3</v>
      </c>
      <c r="J68" s="433"/>
      <c r="K68" s="433"/>
      <c r="L68" s="434" t="str">
        <f>データシート!$C$3</f>
        <v/>
      </c>
      <c r="M68" s="434"/>
      <c r="N68" s="434"/>
      <c r="O68" s="434"/>
      <c r="P68" s="434"/>
      <c r="Q68" s="43"/>
      <c r="R68" s="43"/>
      <c r="AA68" s="566" t="s">
        <v>35</v>
      </c>
      <c r="AB68" s="567"/>
      <c r="AC68" s="567"/>
      <c r="AD68" s="567"/>
      <c r="AE68" s="567"/>
      <c r="AF68" s="567"/>
      <c r="AH68" s="433" t="s">
        <v>3</v>
      </c>
      <c r="AI68" s="433"/>
      <c r="AJ68" s="433"/>
      <c r="AK68" s="434" t="str">
        <f>データシート!$C$3</f>
        <v/>
      </c>
      <c r="AL68" s="434"/>
      <c r="AM68" s="434"/>
      <c r="AN68" s="434"/>
      <c r="AO68" s="434"/>
      <c r="AP68" s="43"/>
      <c r="AQ68" s="43"/>
      <c r="AZ68" s="566" t="s">
        <v>35</v>
      </c>
      <c r="BA68" s="567"/>
      <c r="BB68" s="567"/>
      <c r="BC68" s="567"/>
      <c r="BD68" s="567"/>
      <c r="BE68" s="567"/>
      <c r="BG68" s="433" t="s">
        <v>3</v>
      </c>
      <c r="BH68" s="433"/>
      <c r="BI68" s="433"/>
      <c r="BJ68" s="434" t="str">
        <f>データシート!$C$3</f>
        <v/>
      </c>
      <c r="BK68" s="434"/>
      <c r="BL68" s="434"/>
      <c r="BM68" s="434"/>
      <c r="BN68" s="434"/>
      <c r="BO68" s="43"/>
      <c r="BP68" s="43"/>
      <c r="BY68" s="566" t="s">
        <v>35</v>
      </c>
      <c r="BZ68" s="567"/>
      <c r="CA68" s="567"/>
      <c r="CB68" s="567"/>
      <c r="CC68" s="567"/>
      <c r="CD68" s="567"/>
      <c r="CF68" s="433" t="s">
        <v>3</v>
      </c>
      <c r="CG68" s="433"/>
      <c r="CH68" s="433"/>
      <c r="CI68" s="434" t="str">
        <f>データシート!$C$3</f>
        <v/>
      </c>
      <c r="CJ68" s="434"/>
      <c r="CK68" s="434"/>
      <c r="CL68" s="434"/>
      <c r="CM68" s="434"/>
      <c r="CN68" s="43"/>
      <c r="CO68" s="43"/>
      <c r="CX68" s="566" t="s">
        <v>35</v>
      </c>
      <c r="CY68" s="567"/>
      <c r="CZ68" s="567"/>
      <c r="DA68" s="567"/>
      <c r="DB68" s="567"/>
      <c r="DC68" s="567"/>
      <c r="DE68" s="433" t="s">
        <v>3</v>
      </c>
      <c r="DF68" s="433"/>
      <c r="DG68" s="433"/>
      <c r="DH68" s="434" t="str">
        <f>データシート!$C$3</f>
        <v/>
      </c>
      <c r="DI68" s="434"/>
      <c r="DJ68" s="434"/>
      <c r="DK68" s="434"/>
      <c r="DL68" s="434"/>
      <c r="DM68" s="43"/>
      <c r="DN68" s="43"/>
      <c r="DW68" s="566" t="s">
        <v>35</v>
      </c>
      <c r="DX68" s="567"/>
      <c r="DY68" s="567"/>
      <c r="DZ68" s="567"/>
      <c r="EA68" s="567"/>
      <c r="EB68" s="567"/>
      <c r="ED68" s="433" t="s">
        <v>3</v>
      </c>
      <c r="EE68" s="433"/>
      <c r="EF68" s="433"/>
      <c r="EG68" s="434" t="str">
        <f>データシート!$C$3</f>
        <v/>
      </c>
      <c r="EH68" s="434"/>
      <c r="EI68" s="434"/>
      <c r="EJ68" s="434"/>
      <c r="EK68" s="434"/>
      <c r="EL68" s="43"/>
      <c r="EM68" s="43"/>
    </row>
    <row r="69" spans="1:149" ht="20.399999999999999" customHeight="1">
      <c r="B69" s="567"/>
      <c r="C69" s="567"/>
      <c r="D69" s="567"/>
      <c r="E69" s="567"/>
      <c r="F69" s="567"/>
      <c r="G69" s="567"/>
      <c r="I69" s="433" t="s">
        <v>4</v>
      </c>
      <c r="J69" s="433"/>
      <c r="K69" s="433"/>
      <c r="L69" s="434" t="str">
        <f>データシート!$C$4</f>
        <v/>
      </c>
      <c r="M69" s="434"/>
      <c r="N69" s="434"/>
      <c r="O69" s="434"/>
      <c r="P69" s="434"/>
      <c r="Q69" s="434"/>
      <c r="R69" s="434"/>
      <c r="S69" s="434"/>
      <c r="T69" s="434"/>
      <c r="U69" s="434"/>
      <c r="V69" s="434"/>
      <c r="W69" s="434"/>
      <c r="X69" s="434"/>
      <c r="AA69" s="567"/>
      <c r="AB69" s="567"/>
      <c r="AC69" s="567"/>
      <c r="AD69" s="567"/>
      <c r="AE69" s="567"/>
      <c r="AF69" s="567"/>
      <c r="AH69" s="433" t="s">
        <v>4</v>
      </c>
      <c r="AI69" s="433"/>
      <c r="AJ69" s="433"/>
      <c r="AK69" s="434" t="str">
        <f>データシート!$C$4</f>
        <v/>
      </c>
      <c r="AL69" s="434"/>
      <c r="AM69" s="434"/>
      <c r="AN69" s="434"/>
      <c r="AO69" s="434"/>
      <c r="AP69" s="434"/>
      <c r="AQ69" s="434"/>
      <c r="AR69" s="434"/>
      <c r="AS69" s="434"/>
      <c r="AT69" s="434"/>
      <c r="AU69" s="434"/>
      <c r="AV69" s="434"/>
      <c r="AW69" s="434"/>
      <c r="AZ69" s="567"/>
      <c r="BA69" s="567"/>
      <c r="BB69" s="567"/>
      <c r="BC69" s="567"/>
      <c r="BD69" s="567"/>
      <c r="BE69" s="567"/>
      <c r="BG69" s="433" t="s">
        <v>4</v>
      </c>
      <c r="BH69" s="433"/>
      <c r="BI69" s="433"/>
      <c r="BJ69" s="434" t="str">
        <f>データシート!$C$4</f>
        <v/>
      </c>
      <c r="BK69" s="434"/>
      <c r="BL69" s="434"/>
      <c r="BM69" s="434"/>
      <c r="BN69" s="434"/>
      <c r="BO69" s="434"/>
      <c r="BP69" s="434"/>
      <c r="BQ69" s="434"/>
      <c r="BR69" s="434"/>
      <c r="BS69" s="434"/>
      <c r="BT69" s="434"/>
      <c r="BU69" s="434"/>
      <c r="BV69" s="434"/>
      <c r="BY69" s="567"/>
      <c r="BZ69" s="567"/>
      <c r="CA69" s="567"/>
      <c r="CB69" s="567"/>
      <c r="CC69" s="567"/>
      <c r="CD69" s="567"/>
      <c r="CF69" s="433" t="s">
        <v>4</v>
      </c>
      <c r="CG69" s="433"/>
      <c r="CH69" s="433"/>
      <c r="CI69" s="434" t="str">
        <f>データシート!$C$4</f>
        <v/>
      </c>
      <c r="CJ69" s="434"/>
      <c r="CK69" s="434"/>
      <c r="CL69" s="434"/>
      <c r="CM69" s="434"/>
      <c r="CN69" s="434"/>
      <c r="CO69" s="434"/>
      <c r="CP69" s="434"/>
      <c r="CQ69" s="434"/>
      <c r="CR69" s="434"/>
      <c r="CS69" s="434"/>
      <c r="CT69" s="434"/>
      <c r="CU69" s="434"/>
      <c r="CX69" s="567"/>
      <c r="CY69" s="567"/>
      <c r="CZ69" s="567"/>
      <c r="DA69" s="567"/>
      <c r="DB69" s="567"/>
      <c r="DC69" s="567"/>
      <c r="DE69" s="433" t="s">
        <v>4</v>
      </c>
      <c r="DF69" s="433"/>
      <c r="DG69" s="433"/>
      <c r="DH69" s="434" t="str">
        <f>データシート!$C$4</f>
        <v/>
      </c>
      <c r="DI69" s="434"/>
      <c r="DJ69" s="434"/>
      <c r="DK69" s="434"/>
      <c r="DL69" s="434"/>
      <c r="DM69" s="434"/>
      <c r="DN69" s="434"/>
      <c r="DO69" s="434"/>
      <c r="DP69" s="434"/>
      <c r="DQ69" s="434"/>
      <c r="DR69" s="434"/>
      <c r="DS69" s="434"/>
      <c r="DT69" s="434"/>
      <c r="DW69" s="567"/>
      <c r="DX69" s="567"/>
      <c r="DY69" s="567"/>
      <c r="DZ69" s="567"/>
      <c r="EA69" s="567"/>
      <c r="EB69" s="567"/>
      <c r="ED69" s="433" t="s">
        <v>4</v>
      </c>
      <c r="EE69" s="433"/>
      <c r="EF69" s="433"/>
      <c r="EG69" s="434" t="str">
        <f>データシート!$C$4</f>
        <v/>
      </c>
      <c r="EH69" s="434"/>
      <c r="EI69" s="434"/>
      <c r="EJ69" s="434"/>
      <c r="EK69" s="434"/>
      <c r="EL69" s="434"/>
      <c r="EM69" s="434"/>
      <c r="EN69" s="434"/>
      <c r="EO69" s="434"/>
      <c r="EP69" s="434"/>
      <c r="EQ69" s="434"/>
      <c r="ER69" s="434"/>
      <c r="ES69" s="434"/>
    </row>
    <row r="70" spans="1:149" ht="20.399999999999999" customHeight="1">
      <c r="I70" s="433" t="s">
        <v>5</v>
      </c>
      <c r="J70" s="433"/>
      <c r="K70" s="433"/>
      <c r="L70" s="434" t="str">
        <f>データシート!$C$5</f>
        <v/>
      </c>
      <c r="M70" s="434"/>
      <c r="N70" s="434"/>
      <c r="O70" s="434"/>
      <c r="P70" s="434"/>
      <c r="Q70" s="434"/>
      <c r="R70" s="434"/>
      <c r="S70" s="434"/>
      <c r="T70" s="434"/>
      <c r="U70" s="434"/>
      <c r="V70" s="434"/>
      <c r="W70" s="434"/>
      <c r="X70" s="434"/>
      <c r="AH70" s="433" t="s">
        <v>5</v>
      </c>
      <c r="AI70" s="433"/>
      <c r="AJ70" s="433"/>
      <c r="AK70" s="434" t="str">
        <f>データシート!$C$5</f>
        <v/>
      </c>
      <c r="AL70" s="434"/>
      <c r="AM70" s="434"/>
      <c r="AN70" s="434"/>
      <c r="AO70" s="434"/>
      <c r="AP70" s="434"/>
      <c r="AQ70" s="434"/>
      <c r="AR70" s="434"/>
      <c r="AS70" s="434"/>
      <c r="AT70" s="434"/>
      <c r="AU70" s="434"/>
      <c r="AV70" s="434"/>
      <c r="AW70" s="434"/>
      <c r="BG70" s="433" t="s">
        <v>5</v>
      </c>
      <c r="BH70" s="433"/>
      <c r="BI70" s="433"/>
      <c r="BJ70" s="434" t="str">
        <f>データシート!$C$5</f>
        <v/>
      </c>
      <c r="BK70" s="434"/>
      <c r="BL70" s="434"/>
      <c r="BM70" s="434"/>
      <c r="BN70" s="434"/>
      <c r="BO70" s="434"/>
      <c r="BP70" s="434"/>
      <c r="BQ70" s="434"/>
      <c r="BR70" s="434"/>
      <c r="BS70" s="434"/>
      <c r="BT70" s="434"/>
      <c r="BU70" s="434"/>
      <c r="BV70" s="434"/>
      <c r="CF70" s="433" t="s">
        <v>5</v>
      </c>
      <c r="CG70" s="433"/>
      <c r="CH70" s="433"/>
      <c r="CI70" s="434" t="str">
        <f>データシート!$C$5</f>
        <v/>
      </c>
      <c r="CJ70" s="434"/>
      <c r="CK70" s="434"/>
      <c r="CL70" s="434"/>
      <c r="CM70" s="434"/>
      <c r="CN70" s="434"/>
      <c r="CO70" s="434"/>
      <c r="CP70" s="434"/>
      <c r="CQ70" s="434"/>
      <c r="CR70" s="434"/>
      <c r="CS70" s="434"/>
      <c r="CT70" s="434"/>
      <c r="CU70" s="434"/>
      <c r="DE70" s="433" t="s">
        <v>5</v>
      </c>
      <c r="DF70" s="433"/>
      <c r="DG70" s="433"/>
      <c r="DH70" s="434" t="str">
        <f>データシート!$C$5</f>
        <v/>
      </c>
      <c r="DI70" s="434"/>
      <c r="DJ70" s="434"/>
      <c r="DK70" s="434"/>
      <c r="DL70" s="434"/>
      <c r="DM70" s="434"/>
      <c r="DN70" s="434"/>
      <c r="DO70" s="434"/>
      <c r="DP70" s="434"/>
      <c r="DQ70" s="434"/>
      <c r="DR70" s="434"/>
      <c r="DS70" s="434"/>
      <c r="DT70" s="434"/>
      <c r="ED70" s="433" t="s">
        <v>5</v>
      </c>
      <c r="EE70" s="433"/>
      <c r="EF70" s="433"/>
      <c r="EG70" s="434" t="str">
        <f>データシート!$C$5</f>
        <v/>
      </c>
      <c r="EH70" s="434"/>
      <c r="EI70" s="434"/>
      <c r="EJ70" s="434"/>
      <c r="EK70" s="434"/>
      <c r="EL70" s="434"/>
      <c r="EM70" s="434"/>
      <c r="EN70" s="434"/>
      <c r="EO70" s="434"/>
      <c r="EP70" s="434"/>
      <c r="EQ70" s="434"/>
      <c r="ER70" s="434"/>
      <c r="ES70" s="434"/>
    </row>
    <row r="71" spans="1:149" ht="20.399999999999999" customHeight="1">
      <c r="I71" s="433" t="s">
        <v>6</v>
      </c>
      <c r="J71" s="433"/>
      <c r="K71" s="433"/>
      <c r="L71" s="434" t="str">
        <f>データシート!$C$6&amp;"  "&amp;データシート!$C$7</f>
        <v xml:space="preserve">  </v>
      </c>
      <c r="M71" s="434"/>
      <c r="N71" s="434"/>
      <c r="O71" s="434"/>
      <c r="P71" s="434"/>
      <c r="Q71" s="434"/>
      <c r="R71" s="434"/>
      <c r="S71" s="434"/>
      <c r="T71" s="434"/>
      <c r="U71" s="434"/>
      <c r="V71" s="434"/>
      <c r="W71" s="34" t="s">
        <v>9</v>
      </c>
      <c r="AH71" s="433" t="s">
        <v>6</v>
      </c>
      <c r="AI71" s="433"/>
      <c r="AJ71" s="433"/>
      <c r="AK71" s="434" t="str">
        <f>データシート!$C$6&amp;"  "&amp;データシート!$C$7</f>
        <v xml:space="preserve">  </v>
      </c>
      <c r="AL71" s="434"/>
      <c r="AM71" s="434"/>
      <c r="AN71" s="434"/>
      <c r="AO71" s="434"/>
      <c r="AP71" s="434"/>
      <c r="AQ71" s="434"/>
      <c r="AR71" s="434"/>
      <c r="AS71" s="434"/>
      <c r="AT71" s="434"/>
      <c r="AU71" s="434"/>
      <c r="AV71" s="34" t="s">
        <v>9</v>
      </c>
      <c r="BG71" s="433" t="s">
        <v>6</v>
      </c>
      <c r="BH71" s="433"/>
      <c r="BI71" s="433"/>
      <c r="BJ71" s="434" t="str">
        <f>データシート!$C$6&amp;"  "&amp;データシート!$C$7</f>
        <v xml:space="preserve">  </v>
      </c>
      <c r="BK71" s="434"/>
      <c r="BL71" s="434"/>
      <c r="BM71" s="434"/>
      <c r="BN71" s="434"/>
      <c r="BO71" s="434"/>
      <c r="BP71" s="434"/>
      <c r="BQ71" s="434"/>
      <c r="BR71" s="434"/>
      <c r="BS71" s="434"/>
      <c r="BT71" s="434"/>
      <c r="BU71" s="34" t="s">
        <v>9</v>
      </c>
      <c r="CF71" s="433" t="s">
        <v>6</v>
      </c>
      <c r="CG71" s="433"/>
      <c r="CH71" s="433"/>
      <c r="CI71" s="434" t="str">
        <f>データシート!$C$6&amp;"  "&amp;データシート!$C$7</f>
        <v xml:space="preserve">  </v>
      </c>
      <c r="CJ71" s="434"/>
      <c r="CK71" s="434"/>
      <c r="CL71" s="434"/>
      <c r="CM71" s="434"/>
      <c r="CN71" s="434"/>
      <c r="CO71" s="434"/>
      <c r="CP71" s="434"/>
      <c r="CQ71" s="434"/>
      <c r="CR71" s="434"/>
      <c r="CS71" s="434"/>
      <c r="CT71" s="34" t="s">
        <v>9</v>
      </c>
      <c r="DE71" s="433" t="s">
        <v>6</v>
      </c>
      <c r="DF71" s="433"/>
      <c r="DG71" s="433"/>
      <c r="DH71" s="434" t="str">
        <f>データシート!$C$6&amp;"  "&amp;データシート!$C$7</f>
        <v xml:space="preserve">  </v>
      </c>
      <c r="DI71" s="434"/>
      <c r="DJ71" s="434"/>
      <c r="DK71" s="434"/>
      <c r="DL71" s="434"/>
      <c r="DM71" s="434"/>
      <c r="DN71" s="434"/>
      <c r="DO71" s="434"/>
      <c r="DP71" s="434"/>
      <c r="DQ71" s="434"/>
      <c r="DR71" s="434"/>
      <c r="DS71" s="34" t="s">
        <v>9</v>
      </c>
      <c r="ED71" s="433" t="s">
        <v>6</v>
      </c>
      <c r="EE71" s="433"/>
      <c r="EF71" s="433"/>
      <c r="EG71" s="434" t="str">
        <f>データシート!$C$6&amp;"  "&amp;データシート!$C$7</f>
        <v xml:space="preserve">  </v>
      </c>
      <c r="EH71" s="434"/>
      <c r="EI71" s="434"/>
      <c r="EJ71" s="434"/>
      <c r="EK71" s="434"/>
      <c r="EL71" s="434"/>
      <c r="EM71" s="434"/>
      <c r="EN71" s="434"/>
      <c r="EO71" s="434"/>
      <c r="EP71" s="434"/>
      <c r="EQ71" s="434"/>
      <c r="ER71" s="34" t="s">
        <v>9</v>
      </c>
    </row>
    <row r="72" spans="1:149" ht="20.399999999999999" customHeight="1">
      <c r="D72" s="99" t="str">
        <f>IF(入力用シート!$N$8="","","携帯電話")</f>
        <v/>
      </c>
      <c r="E72" s="264" t="str">
        <f>IF(入力用シート!$N$8="","",入力用シート!$N$8)</f>
        <v/>
      </c>
      <c r="F72" s="264"/>
      <c r="G72" s="264"/>
      <c r="H72" s="264"/>
      <c r="I72" s="433" t="s">
        <v>7</v>
      </c>
      <c r="J72" s="433"/>
      <c r="K72" s="433"/>
      <c r="L72" s="434" t="str">
        <f>データシート!$C$8</f>
        <v/>
      </c>
      <c r="M72" s="434"/>
      <c r="N72" s="434"/>
      <c r="O72" s="434"/>
      <c r="P72" s="434"/>
      <c r="Q72" s="44"/>
      <c r="R72" s="388" t="s">
        <v>8</v>
      </c>
      <c r="S72" s="388"/>
      <c r="T72" s="434" t="str">
        <f>データシート!$C$9</f>
        <v/>
      </c>
      <c r="U72" s="434"/>
      <c r="V72" s="434"/>
      <c r="W72" s="434"/>
      <c r="X72" s="434"/>
      <c r="AC72" s="99" t="str">
        <f>IF(入力用シート!$N$8="","","携帯電話")</f>
        <v/>
      </c>
      <c r="AD72" s="264" t="str">
        <f>IF(入力用シート!$N$8="","",入力用シート!$N$8)</f>
        <v/>
      </c>
      <c r="AE72" s="264"/>
      <c r="AF72" s="264"/>
      <c r="AG72" s="264"/>
      <c r="AH72" s="433" t="s">
        <v>7</v>
      </c>
      <c r="AI72" s="433"/>
      <c r="AJ72" s="433"/>
      <c r="AK72" s="434" t="str">
        <f>データシート!$C$8</f>
        <v/>
      </c>
      <c r="AL72" s="434"/>
      <c r="AM72" s="434"/>
      <c r="AN72" s="434"/>
      <c r="AO72" s="434"/>
      <c r="AP72" s="44"/>
      <c r="AQ72" s="388" t="s">
        <v>8</v>
      </c>
      <c r="AR72" s="388"/>
      <c r="AS72" s="434" t="str">
        <f>データシート!$C$9</f>
        <v/>
      </c>
      <c r="AT72" s="434"/>
      <c r="AU72" s="434"/>
      <c r="AV72" s="434"/>
      <c r="AW72" s="434"/>
      <c r="BB72" s="99" t="str">
        <f>IF(入力用シート!$N$8="","","携帯電話")</f>
        <v/>
      </c>
      <c r="BC72" s="264" t="str">
        <f>IF(入力用シート!$N$8="","",入力用シート!$N$8)</f>
        <v/>
      </c>
      <c r="BD72" s="264"/>
      <c r="BE72" s="264"/>
      <c r="BF72" s="264"/>
      <c r="BG72" s="433" t="s">
        <v>7</v>
      </c>
      <c r="BH72" s="433"/>
      <c r="BI72" s="433"/>
      <c r="BJ72" s="434" t="str">
        <f>データシート!$C$8</f>
        <v/>
      </c>
      <c r="BK72" s="434"/>
      <c r="BL72" s="434"/>
      <c r="BM72" s="434"/>
      <c r="BN72" s="434"/>
      <c r="BO72" s="44"/>
      <c r="BP72" s="388" t="s">
        <v>8</v>
      </c>
      <c r="BQ72" s="388"/>
      <c r="BR72" s="434" t="str">
        <f>データシート!$C$9</f>
        <v/>
      </c>
      <c r="BS72" s="434"/>
      <c r="BT72" s="434"/>
      <c r="BU72" s="434"/>
      <c r="BV72" s="434"/>
      <c r="CA72" s="99" t="str">
        <f>IF(入力用シート!$N$8="","","携帯電話")</f>
        <v/>
      </c>
      <c r="CB72" s="264" t="str">
        <f>IF(入力用シート!$N$8="","",入力用シート!$N$8)</f>
        <v/>
      </c>
      <c r="CC72" s="264"/>
      <c r="CD72" s="264"/>
      <c r="CE72" s="264"/>
      <c r="CF72" s="433" t="s">
        <v>7</v>
      </c>
      <c r="CG72" s="433"/>
      <c r="CH72" s="433"/>
      <c r="CI72" s="434" t="str">
        <f>データシート!$C$8</f>
        <v/>
      </c>
      <c r="CJ72" s="434"/>
      <c r="CK72" s="434"/>
      <c r="CL72" s="434"/>
      <c r="CM72" s="434"/>
      <c r="CN72" s="44"/>
      <c r="CO72" s="388" t="s">
        <v>8</v>
      </c>
      <c r="CP72" s="388"/>
      <c r="CQ72" s="434" t="str">
        <f>データシート!$C$9</f>
        <v/>
      </c>
      <c r="CR72" s="434"/>
      <c r="CS72" s="434"/>
      <c r="CT72" s="434"/>
      <c r="CU72" s="434"/>
      <c r="CZ72" s="99" t="str">
        <f>IF(入力用シート!$N$8="","","携帯電話")</f>
        <v/>
      </c>
      <c r="DA72" s="264" t="str">
        <f>IF(入力用シート!$N$8="","",入力用シート!$N$8)</f>
        <v/>
      </c>
      <c r="DB72" s="264"/>
      <c r="DC72" s="264"/>
      <c r="DD72" s="264"/>
      <c r="DE72" s="433" t="s">
        <v>7</v>
      </c>
      <c r="DF72" s="433"/>
      <c r="DG72" s="433"/>
      <c r="DH72" s="434" t="str">
        <f>データシート!$C$8</f>
        <v/>
      </c>
      <c r="DI72" s="434"/>
      <c r="DJ72" s="434"/>
      <c r="DK72" s="434"/>
      <c r="DL72" s="434"/>
      <c r="DM72" s="44"/>
      <c r="DN72" s="388" t="s">
        <v>8</v>
      </c>
      <c r="DO72" s="388"/>
      <c r="DP72" s="434" t="str">
        <f>データシート!$C$9</f>
        <v/>
      </c>
      <c r="DQ72" s="434"/>
      <c r="DR72" s="434"/>
      <c r="DS72" s="434"/>
      <c r="DT72" s="434"/>
      <c r="DY72" s="99" t="str">
        <f>IF(入力用シート!$N$8="","","携帯電話")</f>
        <v/>
      </c>
      <c r="DZ72" s="264" t="str">
        <f>IF(入力用シート!$N$8="","",入力用シート!$N$8)</f>
        <v/>
      </c>
      <c r="EA72" s="264"/>
      <c r="EB72" s="264"/>
      <c r="EC72" s="264"/>
      <c r="ED72" s="433" t="s">
        <v>7</v>
      </c>
      <c r="EE72" s="433"/>
      <c r="EF72" s="433"/>
      <c r="EG72" s="434" t="str">
        <f>データシート!$C$8</f>
        <v/>
      </c>
      <c r="EH72" s="434"/>
      <c r="EI72" s="434"/>
      <c r="EJ72" s="434"/>
      <c r="EK72" s="434"/>
      <c r="EL72" s="44"/>
      <c r="EM72" s="388" t="s">
        <v>8</v>
      </c>
      <c r="EN72" s="388"/>
      <c r="EO72" s="434" t="str">
        <f>データシート!$C$9</f>
        <v/>
      </c>
      <c r="EP72" s="434"/>
      <c r="EQ72" s="434"/>
      <c r="ER72" s="434"/>
      <c r="ES72" s="434"/>
    </row>
    <row r="73" spans="1:149" ht="4.8" customHeight="1" thickBot="1"/>
    <row r="74" spans="1:149" ht="10.199999999999999" customHeight="1">
      <c r="A74" s="546" t="s">
        <v>10</v>
      </c>
      <c r="B74" s="547" t="s">
        <v>29</v>
      </c>
      <c r="C74" s="548"/>
      <c r="D74" s="551" t="s">
        <v>30</v>
      </c>
      <c r="E74" s="551"/>
      <c r="F74" s="551"/>
      <c r="G74" s="548"/>
      <c r="H74" s="553" t="s">
        <v>11</v>
      </c>
      <c r="I74" s="554"/>
      <c r="J74" s="554"/>
      <c r="K74" s="554"/>
      <c r="L74" s="547" t="s">
        <v>178</v>
      </c>
      <c r="M74" s="555"/>
      <c r="N74" s="555"/>
      <c r="O74" s="556"/>
      <c r="P74" s="547" t="s">
        <v>14</v>
      </c>
      <c r="Q74" s="555"/>
      <c r="R74" s="556"/>
      <c r="S74" s="547" t="s">
        <v>15</v>
      </c>
      <c r="T74" s="555"/>
      <c r="U74" s="557"/>
      <c r="V74" s="559" t="s">
        <v>16</v>
      </c>
      <c r="W74" s="555"/>
      <c r="X74" s="557"/>
      <c r="Z74" s="546" t="s">
        <v>10</v>
      </c>
      <c r="AA74" s="547" t="s">
        <v>29</v>
      </c>
      <c r="AB74" s="548"/>
      <c r="AC74" s="551" t="s">
        <v>30</v>
      </c>
      <c r="AD74" s="551"/>
      <c r="AE74" s="551"/>
      <c r="AF74" s="548"/>
      <c r="AG74" s="553" t="s">
        <v>11</v>
      </c>
      <c r="AH74" s="554"/>
      <c r="AI74" s="554"/>
      <c r="AJ74" s="554"/>
      <c r="AK74" s="547" t="s">
        <v>178</v>
      </c>
      <c r="AL74" s="555"/>
      <c r="AM74" s="555"/>
      <c r="AN74" s="556"/>
      <c r="AO74" s="547" t="s">
        <v>14</v>
      </c>
      <c r="AP74" s="555"/>
      <c r="AQ74" s="556"/>
      <c r="AR74" s="547" t="s">
        <v>15</v>
      </c>
      <c r="AS74" s="555"/>
      <c r="AT74" s="557"/>
      <c r="AU74" s="559" t="s">
        <v>16</v>
      </c>
      <c r="AV74" s="555"/>
      <c r="AW74" s="557"/>
      <c r="AY74" s="546" t="s">
        <v>10</v>
      </c>
      <c r="AZ74" s="547" t="s">
        <v>29</v>
      </c>
      <c r="BA74" s="548"/>
      <c r="BB74" s="551" t="s">
        <v>30</v>
      </c>
      <c r="BC74" s="551"/>
      <c r="BD74" s="551"/>
      <c r="BE74" s="548"/>
      <c r="BF74" s="553" t="s">
        <v>11</v>
      </c>
      <c r="BG74" s="554"/>
      <c r="BH74" s="554"/>
      <c r="BI74" s="554"/>
      <c r="BJ74" s="547" t="s">
        <v>178</v>
      </c>
      <c r="BK74" s="555"/>
      <c r="BL74" s="555"/>
      <c r="BM74" s="556"/>
      <c r="BN74" s="547" t="s">
        <v>14</v>
      </c>
      <c r="BO74" s="555"/>
      <c r="BP74" s="556"/>
      <c r="BQ74" s="547" t="s">
        <v>15</v>
      </c>
      <c r="BR74" s="555"/>
      <c r="BS74" s="557"/>
      <c r="BT74" s="559" t="s">
        <v>16</v>
      </c>
      <c r="BU74" s="555"/>
      <c r="BV74" s="557"/>
      <c r="BX74" s="546" t="s">
        <v>10</v>
      </c>
      <c r="BY74" s="547" t="s">
        <v>29</v>
      </c>
      <c r="BZ74" s="548"/>
      <c r="CA74" s="551" t="s">
        <v>30</v>
      </c>
      <c r="CB74" s="551"/>
      <c r="CC74" s="551"/>
      <c r="CD74" s="548"/>
      <c r="CE74" s="553" t="s">
        <v>11</v>
      </c>
      <c r="CF74" s="554"/>
      <c r="CG74" s="554"/>
      <c r="CH74" s="554"/>
      <c r="CI74" s="547" t="s">
        <v>178</v>
      </c>
      <c r="CJ74" s="555"/>
      <c r="CK74" s="555"/>
      <c r="CL74" s="556"/>
      <c r="CM74" s="547" t="s">
        <v>14</v>
      </c>
      <c r="CN74" s="555"/>
      <c r="CO74" s="556"/>
      <c r="CP74" s="547" t="s">
        <v>15</v>
      </c>
      <c r="CQ74" s="555"/>
      <c r="CR74" s="557"/>
      <c r="CS74" s="559" t="s">
        <v>16</v>
      </c>
      <c r="CT74" s="555"/>
      <c r="CU74" s="557"/>
      <c r="CW74" s="546" t="s">
        <v>10</v>
      </c>
      <c r="CX74" s="547" t="s">
        <v>29</v>
      </c>
      <c r="CY74" s="548"/>
      <c r="CZ74" s="551" t="s">
        <v>30</v>
      </c>
      <c r="DA74" s="551"/>
      <c r="DB74" s="551"/>
      <c r="DC74" s="548"/>
      <c r="DD74" s="553" t="s">
        <v>11</v>
      </c>
      <c r="DE74" s="554"/>
      <c r="DF74" s="554"/>
      <c r="DG74" s="554"/>
      <c r="DH74" s="547" t="s">
        <v>178</v>
      </c>
      <c r="DI74" s="555"/>
      <c r="DJ74" s="555"/>
      <c r="DK74" s="556"/>
      <c r="DL74" s="547" t="s">
        <v>14</v>
      </c>
      <c r="DM74" s="555"/>
      <c r="DN74" s="556"/>
      <c r="DO74" s="547" t="s">
        <v>15</v>
      </c>
      <c r="DP74" s="555"/>
      <c r="DQ74" s="557"/>
      <c r="DR74" s="559" t="s">
        <v>16</v>
      </c>
      <c r="DS74" s="555"/>
      <c r="DT74" s="557"/>
      <c r="DV74" s="546" t="s">
        <v>10</v>
      </c>
      <c r="DW74" s="547" t="s">
        <v>29</v>
      </c>
      <c r="DX74" s="548"/>
      <c r="DY74" s="551" t="s">
        <v>30</v>
      </c>
      <c r="DZ74" s="551"/>
      <c r="EA74" s="551"/>
      <c r="EB74" s="548"/>
      <c r="EC74" s="553" t="s">
        <v>11</v>
      </c>
      <c r="ED74" s="554"/>
      <c r="EE74" s="554"/>
      <c r="EF74" s="554"/>
      <c r="EG74" s="547" t="s">
        <v>178</v>
      </c>
      <c r="EH74" s="555"/>
      <c r="EI74" s="555"/>
      <c r="EJ74" s="556"/>
      <c r="EK74" s="547" t="s">
        <v>14</v>
      </c>
      <c r="EL74" s="555"/>
      <c r="EM74" s="556"/>
      <c r="EN74" s="547" t="s">
        <v>15</v>
      </c>
      <c r="EO74" s="555"/>
      <c r="EP74" s="557"/>
      <c r="EQ74" s="559" t="s">
        <v>16</v>
      </c>
      <c r="ER74" s="555"/>
      <c r="ES74" s="557"/>
    </row>
    <row r="75" spans="1:149" ht="10.199999999999999" customHeight="1">
      <c r="A75" s="457"/>
      <c r="B75" s="549"/>
      <c r="C75" s="550"/>
      <c r="D75" s="552"/>
      <c r="E75" s="552"/>
      <c r="F75" s="552"/>
      <c r="G75" s="552"/>
      <c r="H75" s="563" t="s">
        <v>12</v>
      </c>
      <c r="I75" s="564"/>
      <c r="J75" s="563" t="s">
        <v>13</v>
      </c>
      <c r="K75" s="565"/>
      <c r="L75" s="549"/>
      <c r="M75" s="552"/>
      <c r="N75" s="552"/>
      <c r="O75" s="550"/>
      <c r="P75" s="549"/>
      <c r="Q75" s="552"/>
      <c r="R75" s="550"/>
      <c r="S75" s="549"/>
      <c r="T75" s="552"/>
      <c r="U75" s="558"/>
      <c r="V75" s="560"/>
      <c r="W75" s="561"/>
      <c r="X75" s="562"/>
      <c r="Z75" s="457"/>
      <c r="AA75" s="549"/>
      <c r="AB75" s="550"/>
      <c r="AC75" s="552"/>
      <c r="AD75" s="552"/>
      <c r="AE75" s="552"/>
      <c r="AF75" s="552"/>
      <c r="AG75" s="563" t="s">
        <v>12</v>
      </c>
      <c r="AH75" s="564"/>
      <c r="AI75" s="563" t="s">
        <v>13</v>
      </c>
      <c r="AJ75" s="565"/>
      <c r="AK75" s="549"/>
      <c r="AL75" s="552"/>
      <c r="AM75" s="552"/>
      <c r="AN75" s="550"/>
      <c r="AO75" s="549"/>
      <c r="AP75" s="552"/>
      <c r="AQ75" s="550"/>
      <c r="AR75" s="549"/>
      <c r="AS75" s="552"/>
      <c r="AT75" s="558"/>
      <c r="AU75" s="560"/>
      <c r="AV75" s="561"/>
      <c r="AW75" s="562"/>
      <c r="AY75" s="457"/>
      <c r="AZ75" s="549"/>
      <c r="BA75" s="550"/>
      <c r="BB75" s="552"/>
      <c r="BC75" s="552"/>
      <c r="BD75" s="552"/>
      <c r="BE75" s="552"/>
      <c r="BF75" s="563" t="s">
        <v>12</v>
      </c>
      <c r="BG75" s="564"/>
      <c r="BH75" s="563" t="s">
        <v>13</v>
      </c>
      <c r="BI75" s="565"/>
      <c r="BJ75" s="549"/>
      <c r="BK75" s="552"/>
      <c r="BL75" s="552"/>
      <c r="BM75" s="550"/>
      <c r="BN75" s="549"/>
      <c r="BO75" s="552"/>
      <c r="BP75" s="550"/>
      <c r="BQ75" s="549"/>
      <c r="BR75" s="552"/>
      <c r="BS75" s="558"/>
      <c r="BT75" s="560"/>
      <c r="BU75" s="561"/>
      <c r="BV75" s="562"/>
      <c r="BX75" s="457"/>
      <c r="BY75" s="549"/>
      <c r="BZ75" s="550"/>
      <c r="CA75" s="552"/>
      <c r="CB75" s="552"/>
      <c r="CC75" s="552"/>
      <c r="CD75" s="552"/>
      <c r="CE75" s="563" t="s">
        <v>12</v>
      </c>
      <c r="CF75" s="564"/>
      <c r="CG75" s="563" t="s">
        <v>13</v>
      </c>
      <c r="CH75" s="565"/>
      <c r="CI75" s="549"/>
      <c r="CJ75" s="552"/>
      <c r="CK75" s="552"/>
      <c r="CL75" s="550"/>
      <c r="CM75" s="549"/>
      <c r="CN75" s="552"/>
      <c r="CO75" s="550"/>
      <c r="CP75" s="549"/>
      <c r="CQ75" s="552"/>
      <c r="CR75" s="558"/>
      <c r="CS75" s="560"/>
      <c r="CT75" s="561"/>
      <c r="CU75" s="562"/>
      <c r="CW75" s="457"/>
      <c r="CX75" s="549"/>
      <c r="CY75" s="550"/>
      <c r="CZ75" s="552"/>
      <c r="DA75" s="552"/>
      <c r="DB75" s="552"/>
      <c r="DC75" s="552"/>
      <c r="DD75" s="563" t="s">
        <v>12</v>
      </c>
      <c r="DE75" s="564"/>
      <c r="DF75" s="563" t="s">
        <v>13</v>
      </c>
      <c r="DG75" s="565"/>
      <c r="DH75" s="549"/>
      <c r="DI75" s="552"/>
      <c r="DJ75" s="552"/>
      <c r="DK75" s="550"/>
      <c r="DL75" s="549"/>
      <c r="DM75" s="552"/>
      <c r="DN75" s="550"/>
      <c r="DO75" s="549"/>
      <c r="DP75" s="552"/>
      <c r="DQ75" s="558"/>
      <c r="DR75" s="560"/>
      <c r="DS75" s="561"/>
      <c r="DT75" s="562"/>
      <c r="DV75" s="457"/>
      <c r="DW75" s="549"/>
      <c r="DX75" s="550"/>
      <c r="DY75" s="552"/>
      <c r="DZ75" s="552"/>
      <c r="EA75" s="552"/>
      <c r="EB75" s="552"/>
      <c r="EC75" s="563" t="s">
        <v>12</v>
      </c>
      <c r="ED75" s="564"/>
      <c r="EE75" s="563" t="s">
        <v>13</v>
      </c>
      <c r="EF75" s="565"/>
      <c r="EG75" s="549"/>
      <c r="EH75" s="552"/>
      <c r="EI75" s="552"/>
      <c r="EJ75" s="550"/>
      <c r="EK75" s="549"/>
      <c r="EL75" s="552"/>
      <c r="EM75" s="550"/>
      <c r="EN75" s="549"/>
      <c r="EO75" s="552"/>
      <c r="EP75" s="558"/>
      <c r="EQ75" s="560"/>
      <c r="ER75" s="561"/>
      <c r="ES75" s="562"/>
    </row>
    <row r="76" spans="1:149" ht="8.4" customHeight="1">
      <c r="A76" s="511">
        <f>A14</f>
        <v>1</v>
      </c>
      <c r="B76" s="514" t="str">
        <f>B14</f>
        <v/>
      </c>
      <c r="C76" s="515"/>
      <c r="D76" s="520" t="str">
        <f>D14</f>
        <v/>
      </c>
      <c r="E76" s="520"/>
      <c r="F76" s="520"/>
      <c r="G76" s="521"/>
      <c r="H76" s="524" t="str">
        <f>H14</f>
        <v/>
      </c>
      <c r="I76" s="525"/>
      <c r="J76" s="525"/>
      <c r="K76" s="526"/>
      <c r="L76" s="530" t="str">
        <f>L14</f>
        <v/>
      </c>
      <c r="M76" s="531"/>
      <c r="N76" s="531"/>
      <c r="O76" s="532"/>
      <c r="P76" s="530" t="str">
        <f>P14</f>
        <v/>
      </c>
      <c r="Q76" s="531"/>
      <c r="R76" s="532"/>
      <c r="S76" s="530" t="str">
        <f>S14</f>
        <v/>
      </c>
      <c r="T76" s="531"/>
      <c r="U76" s="539"/>
      <c r="V76" s="542"/>
      <c r="W76" s="544"/>
      <c r="X76" s="489"/>
      <c r="Z76" s="511">
        <f>Z14</f>
        <v>10</v>
      </c>
      <c r="AA76" s="514" t="str">
        <f>AA14</f>
        <v/>
      </c>
      <c r="AB76" s="515"/>
      <c r="AC76" s="520" t="str">
        <f>AC14</f>
        <v/>
      </c>
      <c r="AD76" s="520"/>
      <c r="AE76" s="520"/>
      <c r="AF76" s="521"/>
      <c r="AG76" s="524" t="str">
        <f>AG14</f>
        <v/>
      </c>
      <c r="AH76" s="525"/>
      <c r="AI76" s="525"/>
      <c r="AJ76" s="526"/>
      <c r="AK76" s="530" t="str">
        <f>AK14</f>
        <v/>
      </c>
      <c r="AL76" s="531"/>
      <c r="AM76" s="531"/>
      <c r="AN76" s="532"/>
      <c r="AO76" s="530" t="str">
        <f>AO14</f>
        <v/>
      </c>
      <c r="AP76" s="531"/>
      <c r="AQ76" s="532"/>
      <c r="AR76" s="530" t="str">
        <f>AR14</f>
        <v/>
      </c>
      <c r="AS76" s="531"/>
      <c r="AT76" s="539"/>
      <c r="AU76" s="542"/>
      <c r="AV76" s="544"/>
      <c r="AW76" s="489"/>
      <c r="AY76" s="511">
        <f>AY14</f>
        <v>19</v>
      </c>
      <c r="AZ76" s="514" t="str">
        <f>AZ14</f>
        <v/>
      </c>
      <c r="BA76" s="515"/>
      <c r="BB76" s="520" t="str">
        <f>BB14</f>
        <v/>
      </c>
      <c r="BC76" s="520"/>
      <c r="BD76" s="520"/>
      <c r="BE76" s="521"/>
      <c r="BF76" s="524" t="str">
        <f>BF14</f>
        <v/>
      </c>
      <c r="BG76" s="525"/>
      <c r="BH76" s="525"/>
      <c r="BI76" s="526"/>
      <c r="BJ76" s="530" t="str">
        <f>BJ14</f>
        <v/>
      </c>
      <c r="BK76" s="531"/>
      <c r="BL76" s="531"/>
      <c r="BM76" s="532"/>
      <c r="BN76" s="530" t="str">
        <f>BN14</f>
        <v/>
      </c>
      <c r="BO76" s="531"/>
      <c r="BP76" s="532"/>
      <c r="BQ76" s="530" t="str">
        <f>BQ14</f>
        <v/>
      </c>
      <c r="BR76" s="531"/>
      <c r="BS76" s="539"/>
      <c r="BT76" s="542"/>
      <c r="BU76" s="544"/>
      <c r="BV76" s="489"/>
      <c r="BX76" s="511">
        <f>BX14</f>
        <v>28</v>
      </c>
      <c r="BY76" s="514" t="str">
        <f>BY14</f>
        <v/>
      </c>
      <c r="BZ76" s="515"/>
      <c r="CA76" s="520" t="str">
        <f>CA14</f>
        <v/>
      </c>
      <c r="CB76" s="520"/>
      <c r="CC76" s="520"/>
      <c r="CD76" s="521"/>
      <c r="CE76" s="524" t="str">
        <f>CE14</f>
        <v/>
      </c>
      <c r="CF76" s="525"/>
      <c r="CG76" s="525"/>
      <c r="CH76" s="526"/>
      <c r="CI76" s="530" t="str">
        <f>CI14</f>
        <v/>
      </c>
      <c r="CJ76" s="531"/>
      <c r="CK76" s="531"/>
      <c r="CL76" s="532"/>
      <c r="CM76" s="530" t="str">
        <f>CM14</f>
        <v/>
      </c>
      <c r="CN76" s="531"/>
      <c r="CO76" s="532"/>
      <c r="CP76" s="530" t="str">
        <f>CP14</f>
        <v/>
      </c>
      <c r="CQ76" s="531"/>
      <c r="CR76" s="539"/>
      <c r="CS76" s="542"/>
      <c r="CT76" s="544"/>
      <c r="CU76" s="489"/>
      <c r="CW76" s="511">
        <f>CW14</f>
        <v>37</v>
      </c>
      <c r="CX76" s="514" t="str">
        <f>CX14</f>
        <v/>
      </c>
      <c r="CY76" s="515"/>
      <c r="CZ76" s="520" t="str">
        <f>CZ14</f>
        <v/>
      </c>
      <c r="DA76" s="520"/>
      <c r="DB76" s="520"/>
      <c r="DC76" s="521"/>
      <c r="DD76" s="524" t="str">
        <f>DD14</f>
        <v/>
      </c>
      <c r="DE76" s="525"/>
      <c r="DF76" s="525"/>
      <c r="DG76" s="526"/>
      <c r="DH76" s="530" t="str">
        <f>DH14</f>
        <v/>
      </c>
      <c r="DI76" s="531"/>
      <c r="DJ76" s="531"/>
      <c r="DK76" s="532"/>
      <c r="DL76" s="530" t="str">
        <f>DL14</f>
        <v/>
      </c>
      <c r="DM76" s="531"/>
      <c r="DN76" s="532"/>
      <c r="DO76" s="530" t="str">
        <f>DO14</f>
        <v/>
      </c>
      <c r="DP76" s="531"/>
      <c r="DQ76" s="539"/>
      <c r="DR76" s="542"/>
      <c r="DS76" s="544"/>
      <c r="DT76" s="489"/>
      <c r="DV76" s="511">
        <f>DV14</f>
        <v>46</v>
      </c>
      <c r="DW76" s="514" t="str">
        <f>DW14</f>
        <v/>
      </c>
      <c r="DX76" s="515"/>
      <c r="DY76" s="520" t="str">
        <f>DY14</f>
        <v/>
      </c>
      <c r="DZ76" s="520"/>
      <c r="EA76" s="520"/>
      <c r="EB76" s="521"/>
      <c r="EC76" s="524" t="str">
        <f>EC14</f>
        <v/>
      </c>
      <c r="ED76" s="525"/>
      <c r="EE76" s="525"/>
      <c r="EF76" s="526"/>
      <c r="EG76" s="530" t="str">
        <f>EG14</f>
        <v/>
      </c>
      <c r="EH76" s="531"/>
      <c r="EI76" s="531"/>
      <c r="EJ76" s="532"/>
      <c r="EK76" s="530" t="str">
        <f>EK14</f>
        <v/>
      </c>
      <c r="EL76" s="531"/>
      <c r="EM76" s="532"/>
      <c r="EN76" s="530" t="str">
        <f>EN14</f>
        <v/>
      </c>
      <c r="EO76" s="531"/>
      <c r="EP76" s="539"/>
      <c r="EQ76" s="542"/>
      <c r="ER76" s="544"/>
      <c r="ES76" s="489"/>
    </row>
    <row r="77" spans="1:149" ht="8.4" customHeight="1">
      <c r="A77" s="512"/>
      <c r="B77" s="516"/>
      <c r="C77" s="517"/>
      <c r="D77" s="522"/>
      <c r="E77" s="522"/>
      <c r="F77" s="522"/>
      <c r="G77" s="523"/>
      <c r="H77" s="527"/>
      <c r="I77" s="528"/>
      <c r="J77" s="528"/>
      <c r="K77" s="529"/>
      <c r="L77" s="533"/>
      <c r="M77" s="534"/>
      <c r="N77" s="534"/>
      <c r="O77" s="535"/>
      <c r="P77" s="533"/>
      <c r="Q77" s="534"/>
      <c r="R77" s="535"/>
      <c r="S77" s="533"/>
      <c r="T77" s="534"/>
      <c r="U77" s="540"/>
      <c r="V77" s="543"/>
      <c r="W77" s="545"/>
      <c r="X77" s="490"/>
      <c r="Z77" s="512"/>
      <c r="AA77" s="516"/>
      <c r="AB77" s="517"/>
      <c r="AC77" s="522"/>
      <c r="AD77" s="522"/>
      <c r="AE77" s="522"/>
      <c r="AF77" s="523"/>
      <c r="AG77" s="527"/>
      <c r="AH77" s="528"/>
      <c r="AI77" s="528"/>
      <c r="AJ77" s="529"/>
      <c r="AK77" s="533"/>
      <c r="AL77" s="534"/>
      <c r="AM77" s="534"/>
      <c r="AN77" s="535"/>
      <c r="AO77" s="533"/>
      <c r="AP77" s="534"/>
      <c r="AQ77" s="535"/>
      <c r="AR77" s="533"/>
      <c r="AS77" s="534"/>
      <c r="AT77" s="540"/>
      <c r="AU77" s="543"/>
      <c r="AV77" s="545"/>
      <c r="AW77" s="490"/>
      <c r="AY77" s="512"/>
      <c r="AZ77" s="516"/>
      <c r="BA77" s="517"/>
      <c r="BB77" s="522"/>
      <c r="BC77" s="522"/>
      <c r="BD77" s="522"/>
      <c r="BE77" s="523"/>
      <c r="BF77" s="527"/>
      <c r="BG77" s="528"/>
      <c r="BH77" s="528"/>
      <c r="BI77" s="529"/>
      <c r="BJ77" s="533"/>
      <c r="BK77" s="534"/>
      <c r="BL77" s="534"/>
      <c r="BM77" s="535"/>
      <c r="BN77" s="533"/>
      <c r="BO77" s="534"/>
      <c r="BP77" s="535"/>
      <c r="BQ77" s="533"/>
      <c r="BR77" s="534"/>
      <c r="BS77" s="540"/>
      <c r="BT77" s="543"/>
      <c r="BU77" s="545"/>
      <c r="BV77" s="490"/>
      <c r="BX77" s="512"/>
      <c r="BY77" s="516"/>
      <c r="BZ77" s="517"/>
      <c r="CA77" s="522"/>
      <c r="CB77" s="522"/>
      <c r="CC77" s="522"/>
      <c r="CD77" s="523"/>
      <c r="CE77" s="527"/>
      <c r="CF77" s="528"/>
      <c r="CG77" s="528"/>
      <c r="CH77" s="529"/>
      <c r="CI77" s="533"/>
      <c r="CJ77" s="534"/>
      <c r="CK77" s="534"/>
      <c r="CL77" s="535"/>
      <c r="CM77" s="533"/>
      <c r="CN77" s="534"/>
      <c r="CO77" s="535"/>
      <c r="CP77" s="533"/>
      <c r="CQ77" s="534"/>
      <c r="CR77" s="540"/>
      <c r="CS77" s="543"/>
      <c r="CT77" s="545"/>
      <c r="CU77" s="490"/>
      <c r="CW77" s="512"/>
      <c r="CX77" s="516"/>
      <c r="CY77" s="517"/>
      <c r="CZ77" s="522"/>
      <c r="DA77" s="522"/>
      <c r="DB77" s="522"/>
      <c r="DC77" s="523"/>
      <c r="DD77" s="527"/>
      <c r="DE77" s="528"/>
      <c r="DF77" s="528"/>
      <c r="DG77" s="529"/>
      <c r="DH77" s="533"/>
      <c r="DI77" s="534"/>
      <c r="DJ77" s="534"/>
      <c r="DK77" s="535"/>
      <c r="DL77" s="533"/>
      <c r="DM77" s="534"/>
      <c r="DN77" s="535"/>
      <c r="DO77" s="533"/>
      <c r="DP77" s="534"/>
      <c r="DQ77" s="540"/>
      <c r="DR77" s="543"/>
      <c r="DS77" s="545"/>
      <c r="DT77" s="490"/>
      <c r="DV77" s="512"/>
      <c r="DW77" s="516"/>
      <c r="DX77" s="517"/>
      <c r="DY77" s="522"/>
      <c r="DZ77" s="522"/>
      <c r="EA77" s="522"/>
      <c r="EB77" s="523"/>
      <c r="EC77" s="527"/>
      <c r="ED77" s="528"/>
      <c r="EE77" s="528"/>
      <c r="EF77" s="529"/>
      <c r="EG77" s="533"/>
      <c r="EH77" s="534"/>
      <c r="EI77" s="534"/>
      <c r="EJ77" s="535"/>
      <c r="EK77" s="533"/>
      <c r="EL77" s="534"/>
      <c r="EM77" s="535"/>
      <c r="EN77" s="533"/>
      <c r="EO77" s="534"/>
      <c r="EP77" s="540"/>
      <c r="EQ77" s="543"/>
      <c r="ER77" s="545"/>
      <c r="ES77" s="490"/>
    </row>
    <row r="78" spans="1:149" ht="16.8" customHeight="1">
      <c r="A78" s="513"/>
      <c r="B78" s="518"/>
      <c r="C78" s="519"/>
      <c r="D78" s="491" t="str">
        <f>D16</f>
        <v/>
      </c>
      <c r="E78" s="491"/>
      <c r="F78" s="491"/>
      <c r="G78" s="492"/>
      <c r="H78" s="493" t="str">
        <f>H16</f>
        <v>予・注</v>
      </c>
      <c r="I78" s="494"/>
      <c r="J78" s="495" t="str">
        <f>J16</f>
        <v>有・無</v>
      </c>
      <c r="K78" s="496"/>
      <c r="L78" s="536"/>
      <c r="M78" s="537"/>
      <c r="N78" s="537"/>
      <c r="O78" s="538"/>
      <c r="P78" s="536"/>
      <c r="Q78" s="537"/>
      <c r="R78" s="538"/>
      <c r="S78" s="536"/>
      <c r="T78" s="537"/>
      <c r="U78" s="541"/>
      <c r="V78" s="46"/>
      <c r="W78" s="47"/>
      <c r="X78" s="48"/>
      <c r="Z78" s="513"/>
      <c r="AA78" s="518"/>
      <c r="AB78" s="519"/>
      <c r="AC78" s="491" t="str">
        <f>AC16</f>
        <v/>
      </c>
      <c r="AD78" s="491"/>
      <c r="AE78" s="491"/>
      <c r="AF78" s="492"/>
      <c r="AG78" s="493" t="str">
        <f>AG16</f>
        <v>予・注</v>
      </c>
      <c r="AH78" s="494"/>
      <c r="AI78" s="495" t="str">
        <f>AI16</f>
        <v>有・無</v>
      </c>
      <c r="AJ78" s="496"/>
      <c r="AK78" s="536"/>
      <c r="AL78" s="537"/>
      <c r="AM78" s="537"/>
      <c r="AN78" s="538"/>
      <c r="AO78" s="536"/>
      <c r="AP78" s="537"/>
      <c r="AQ78" s="538"/>
      <c r="AR78" s="536"/>
      <c r="AS78" s="537"/>
      <c r="AT78" s="541"/>
      <c r="AU78" s="46"/>
      <c r="AV78" s="47"/>
      <c r="AW78" s="48"/>
      <c r="AY78" s="513"/>
      <c r="AZ78" s="518"/>
      <c r="BA78" s="519"/>
      <c r="BB78" s="491" t="str">
        <f>BB16</f>
        <v/>
      </c>
      <c r="BC78" s="491"/>
      <c r="BD78" s="491"/>
      <c r="BE78" s="492"/>
      <c r="BF78" s="493" t="str">
        <f>BF16</f>
        <v>予・注</v>
      </c>
      <c r="BG78" s="494"/>
      <c r="BH78" s="495" t="str">
        <f>BH16</f>
        <v>有・無</v>
      </c>
      <c r="BI78" s="496"/>
      <c r="BJ78" s="536"/>
      <c r="BK78" s="537"/>
      <c r="BL78" s="537"/>
      <c r="BM78" s="538"/>
      <c r="BN78" s="536"/>
      <c r="BO78" s="537"/>
      <c r="BP78" s="538"/>
      <c r="BQ78" s="536"/>
      <c r="BR78" s="537"/>
      <c r="BS78" s="541"/>
      <c r="BT78" s="46"/>
      <c r="BU78" s="47"/>
      <c r="BV78" s="48"/>
      <c r="BX78" s="513"/>
      <c r="BY78" s="518"/>
      <c r="BZ78" s="519"/>
      <c r="CA78" s="491" t="str">
        <f>CA16</f>
        <v/>
      </c>
      <c r="CB78" s="491"/>
      <c r="CC78" s="491"/>
      <c r="CD78" s="492"/>
      <c r="CE78" s="493" t="str">
        <f>CE16</f>
        <v>予・注</v>
      </c>
      <c r="CF78" s="494"/>
      <c r="CG78" s="495" t="str">
        <f>CG16</f>
        <v>有・無</v>
      </c>
      <c r="CH78" s="496"/>
      <c r="CI78" s="536"/>
      <c r="CJ78" s="537"/>
      <c r="CK78" s="537"/>
      <c r="CL78" s="538"/>
      <c r="CM78" s="536"/>
      <c r="CN78" s="537"/>
      <c r="CO78" s="538"/>
      <c r="CP78" s="536"/>
      <c r="CQ78" s="537"/>
      <c r="CR78" s="541"/>
      <c r="CS78" s="46"/>
      <c r="CT78" s="47"/>
      <c r="CU78" s="48"/>
      <c r="CW78" s="513"/>
      <c r="CX78" s="518"/>
      <c r="CY78" s="519"/>
      <c r="CZ78" s="491" t="str">
        <f>CZ16</f>
        <v/>
      </c>
      <c r="DA78" s="491"/>
      <c r="DB78" s="491"/>
      <c r="DC78" s="492"/>
      <c r="DD78" s="493" t="str">
        <f>DD16</f>
        <v>予・注</v>
      </c>
      <c r="DE78" s="494"/>
      <c r="DF78" s="495" t="str">
        <f>DF16</f>
        <v>有・無</v>
      </c>
      <c r="DG78" s="496"/>
      <c r="DH78" s="536"/>
      <c r="DI78" s="537"/>
      <c r="DJ78" s="537"/>
      <c r="DK78" s="538"/>
      <c r="DL78" s="536"/>
      <c r="DM78" s="537"/>
      <c r="DN78" s="538"/>
      <c r="DO78" s="536"/>
      <c r="DP78" s="537"/>
      <c r="DQ78" s="541"/>
      <c r="DR78" s="46"/>
      <c r="DS78" s="47"/>
      <c r="DT78" s="48"/>
      <c r="DV78" s="513"/>
      <c r="DW78" s="518"/>
      <c r="DX78" s="519"/>
      <c r="DY78" s="491" t="str">
        <f>DY16</f>
        <v/>
      </c>
      <c r="DZ78" s="491"/>
      <c r="EA78" s="491"/>
      <c r="EB78" s="492"/>
      <c r="EC78" s="493" t="str">
        <f>EC16</f>
        <v>予・注</v>
      </c>
      <c r="ED78" s="494"/>
      <c r="EE78" s="495" t="str">
        <f>EE16</f>
        <v>有・無</v>
      </c>
      <c r="EF78" s="496"/>
      <c r="EG78" s="536"/>
      <c r="EH78" s="537"/>
      <c r="EI78" s="537"/>
      <c r="EJ78" s="538"/>
      <c r="EK78" s="536"/>
      <c r="EL78" s="537"/>
      <c r="EM78" s="538"/>
      <c r="EN78" s="536"/>
      <c r="EO78" s="537"/>
      <c r="EP78" s="541"/>
      <c r="EQ78" s="46"/>
      <c r="ER78" s="47"/>
      <c r="ES78" s="48"/>
    </row>
    <row r="79" spans="1:149" ht="8.4" customHeight="1">
      <c r="A79" s="511">
        <f t="shared" ref="A79" si="0">A17</f>
        <v>2</v>
      </c>
      <c r="B79" s="514" t="str">
        <f>B17</f>
        <v/>
      </c>
      <c r="C79" s="515"/>
      <c r="D79" s="520" t="str">
        <f>D17</f>
        <v/>
      </c>
      <c r="E79" s="520"/>
      <c r="F79" s="520"/>
      <c r="G79" s="521"/>
      <c r="H79" s="524" t="str">
        <f>H17</f>
        <v/>
      </c>
      <c r="I79" s="525"/>
      <c r="J79" s="525"/>
      <c r="K79" s="526"/>
      <c r="L79" s="530" t="str">
        <f>L17</f>
        <v/>
      </c>
      <c r="M79" s="531"/>
      <c r="N79" s="531"/>
      <c r="O79" s="532"/>
      <c r="P79" s="530" t="str">
        <f>P17</f>
        <v/>
      </c>
      <c r="Q79" s="531"/>
      <c r="R79" s="532"/>
      <c r="S79" s="530" t="str">
        <f>S17</f>
        <v/>
      </c>
      <c r="T79" s="531"/>
      <c r="U79" s="539"/>
      <c r="V79" s="542"/>
      <c r="W79" s="544"/>
      <c r="X79" s="489"/>
      <c r="Z79" s="511">
        <f t="shared" ref="Z79" si="1">Z17</f>
        <v>11</v>
      </c>
      <c r="AA79" s="514" t="str">
        <f>AA17</f>
        <v/>
      </c>
      <c r="AB79" s="515"/>
      <c r="AC79" s="520" t="str">
        <f>AC17</f>
        <v/>
      </c>
      <c r="AD79" s="520"/>
      <c r="AE79" s="520"/>
      <c r="AF79" s="521"/>
      <c r="AG79" s="524" t="str">
        <f>AG17</f>
        <v/>
      </c>
      <c r="AH79" s="525"/>
      <c r="AI79" s="525"/>
      <c r="AJ79" s="526"/>
      <c r="AK79" s="530" t="str">
        <f>AK17</f>
        <v/>
      </c>
      <c r="AL79" s="531"/>
      <c r="AM79" s="531"/>
      <c r="AN79" s="532"/>
      <c r="AO79" s="530" t="str">
        <f>AO17</f>
        <v/>
      </c>
      <c r="AP79" s="531"/>
      <c r="AQ79" s="532"/>
      <c r="AR79" s="530" t="str">
        <f>AR17</f>
        <v/>
      </c>
      <c r="AS79" s="531"/>
      <c r="AT79" s="539"/>
      <c r="AU79" s="542"/>
      <c r="AV79" s="544"/>
      <c r="AW79" s="489"/>
      <c r="AY79" s="511">
        <f t="shared" ref="AY79" si="2">AY17</f>
        <v>20</v>
      </c>
      <c r="AZ79" s="514" t="str">
        <f>AZ17</f>
        <v/>
      </c>
      <c r="BA79" s="515"/>
      <c r="BB79" s="520" t="str">
        <f>BB17</f>
        <v/>
      </c>
      <c r="BC79" s="520"/>
      <c r="BD79" s="520"/>
      <c r="BE79" s="521"/>
      <c r="BF79" s="524" t="str">
        <f>BF17</f>
        <v/>
      </c>
      <c r="BG79" s="525"/>
      <c r="BH79" s="525"/>
      <c r="BI79" s="526"/>
      <c r="BJ79" s="530" t="str">
        <f>BJ17</f>
        <v/>
      </c>
      <c r="BK79" s="531"/>
      <c r="BL79" s="531"/>
      <c r="BM79" s="532"/>
      <c r="BN79" s="530" t="str">
        <f>BN17</f>
        <v/>
      </c>
      <c r="BO79" s="531"/>
      <c r="BP79" s="532"/>
      <c r="BQ79" s="530" t="str">
        <f>BQ17</f>
        <v/>
      </c>
      <c r="BR79" s="531"/>
      <c r="BS79" s="539"/>
      <c r="BT79" s="542"/>
      <c r="BU79" s="544"/>
      <c r="BV79" s="489"/>
      <c r="BX79" s="511">
        <f t="shared" ref="BX79" si="3">BX17</f>
        <v>29</v>
      </c>
      <c r="BY79" s="514" t="str">
        <f>BY17</f>
        <v/>
      </c>
      <c r="BZ79" s="515"/>
      <c r="CA79" s="520" t="str">
        <f>CA17</f>
        <v/>
      </c>
      <c r="CB79" s="520"/>
      <c r="CC79" s="520"/>
      <c r="CD79" s="521"/>
      <c r="CE79" s="524" t="str">
        <f>CE17</f>
        <v/>
      </c>
      <c r="CF79" s="525"/>
      <c r="CG79" s="525"/>
      <c r="CH79" s="526"/>
      <c r="CI79" s="530" t="str">
        <f>CI17</f>
        <v/>
      </c>
      <c r="CJ79" s="531"/>
      <c r="CK79" s="531"/>
      <c r="CL79" s="532"/>
      <c r="CM79" s="530" t="str">
        <f>CM17</f>
        <v/>
      </c>
      <c r="CN79" s="531"/>
      <c r="CO79" s="532"/>
      <c r="CP79" s="530" t="str">
        <f>CP17</f>
        <v/>
      </c>
      <c r="CQ79" s="531"/>
      <c r="CR79" s="539"/>
      <c r="CS79" s="542"/>
      <c r="CT79" s="544"/>
      <c r="CU79" s="489"/>
      <c r="CW79" s="511">
        <f t="shared" ref="CW79" si="4">CW17</f>
        <v>38</v>
      </c>
      <c r="CX79" s="514" t="str">
        <f>CX17</f>
        <v/>
      </c>
      <c r="CY79" s="515"/>
      <c r="CZ79" s="520" t="str">
        <f>CZ17</f>
        <v/>
      </c>
      <c r="DA79" s="520"/>
      <c r="DB79" s="520"/>
      <c r="DC79" s="521"/>
      <c r="DD79" s="524" t="str">
        <f>DD17</f>
        <v/>
      </c>
      <c r="DE79" s="525"/>
      <c r="DF79" s="525"/>
      <c r="DG79" s="526"/>
      <c r="DH79" s="530" t="str">
        <f>DH17</f>
        <v/>
      </c>
      <c r="DI79" s="531"/>
      <c r="DJ79" s="531"/>
      <c r="DK79" s="532"/>
      <c r="DL79" s="530" t="str">
        <f>DL17</f>
        <v/>
      </c>
      <c r="DM79" s="531"/>
      <c r="DN79" s="532"/>
      <c r="DO79" s="530" t="str">
        <f>DO17</f>
        <v/>
      </c>
      <c r="DP79" s="531"/>
      <c r="DQ79" s="539"/>
      <c r="DR79" s="542"/>
      <c r="DS79" s="544"/>
      <c r="DT79" s="489"/>
      <c r="DV79" s="511">
        <f t="shared" ref="DV79" si="5">DV17</f>
        <v>47</v>
      </c>
      <c r="DW79" s="514" t="str">
        <f>DW17</f>
        <v/>
      </c>
      <c r="DX79" s="515"/>
      <c r="DY79" s="520" t="str">
        <f>DY17</f>
        <v/>
      </c>
      <c r="DZ79" s="520"/>
      <c r="EA79" s="520"/>
      <c r="EB79" s="521"/>
      <c r="EC79" s="524" t="str">
        <f>EC17</f>
        <v/>
      </c>
      <c r="ED79" s="525"/>
      <c r="EE79" s="525"/>
      <c r="EF79" s="526"/>
      <c r="EG79" s="530" t="str">
        <f>EG17</f>
        <v/>
      </c>
      <c r="EH79" s="531"/>
      <c r="EI79" s="531"/>
      <c r="EJ79" s="532"/>
      <c r="EK79" s="530" t="str">
        <f>EK17</f>
        <v/>
      </c>
      <c r="EL79" s="531"/>
      <c r="EM79" s="532"/>
      <c r="EN79" s="530" t="str">
        <f>EN17</f>
        <v/>
      </c>
      <c r="EO79" s="531"/>
      <c r="EP79" s="539"/>
      <c r="EQ79" s="542"/>
      <c r="ER79" s="544"/>
      <c r="ES79" s="489"/>
    </row>
    <row r="80" spans="1:149" ht="8.4" customHeight="1">
      <c r="A80" s="512"/>
      <c r="B80" s="516"/>
      <c r="C80" s="517"/>
      <c r="D80" s="522"/>
      <c r="E80" s="522"/>
      <c r="F80" s="522"/>
      <c r="G80" s="523"/>
      <c r="H80" s="527"/>
      <c r="I80" s="528"/>
      <c r="J80" s="528"/>
      <c r="K80" s="529"/>
      <c r="L80" s="533"/>
      <c r="M80" s="534"/>
      <c r="N80" s="534"/>
      <c r="O80" s="535"/>
      <c r="P80" s="533"/>
      <c r="Q80" s="534"/>
      <c r="R80" s="535"/>
      <c r="S80" s="533"/>
      <c r="T80" s="534"/>
      <c r="U80" s="540"/>
      <c r="V80" s="543"/>
      <c r="W80" s="545"/>
      <c r="X80" s="490"/>
      <c r="Z80" s="512"/>
      <c r="AA80" s="516"/>
      <c r="AB80" s="517"/>
      <c r="AC80" s="522"/>
      <c r="AD80" s="522"/>
      <c r="AE80" s="522"/>
      <c r="AF80" s="523"/>
      <c r="AG80" s="527"/>
      <c r="AH80" s="528"/>
      <c r="AI80" s="528"/>
      <c r="AJ80" s="529"/>
      <c r="AK80" s="533"/>
      <c r="AL80" s="534"/>
      <c r="AM80" s="534"/>
      <c r="AN80" s="535"/>
      <c r="AO80" s="533"/>
      <c r="AP80" s="534"/>
      <c r="AQ80" s="535"/>
      <c r="AR80" s="533"/>
      <c r="AS80" s="534"/>
      <c r="AT80" s="540"/>
      <c r="AU80" s="543"/>
      <c r="AV80" s="545"/>
      <c r="AW80" s="490"/>
      <c r="AY80" s="512"/>
      <c r="AZ80" s="516"/>
      <c r="BA80" s="517"/>
      <c r="BB80" s="522"/>
      <c r="BC80" s="522"/>
      <c r="BD80" s="522"/>
      <c r="BE80" s="523"/>
      <c r="BF80" s="527"/>
      <c r="BG80" s="528"/>
      <c r="BH80" s="528"/>
      <c r="BI80" s="529"/>
      <c r="BJ80" s="533"/>
      <c r="BK80" s="534"/>
      <c r="BL80" s="534"/>
      <c r="BM80" s="535"/>
      <c r="BN80" s="533"/>
      <c r="BO80" s="534"/>
      <c r="BP80" s="535"/>
      <c r="BQ80" s="533"/>
      <c r="BR80" s="534"/>
      <c r="BS80" s="540"/>
      <c r="BT80" s="543"/>
      <c r="BU80" s="545"/>
      <c r="BV80" s="490"/>
      <c r="BX80" s="512"/>
      <c r="BY80" s="516"/>
      <c r="BZ80" s="517"/>
      <c r="CA80" s="522"/>
      <c r="CB80" s="522"/>
      <c r="CC80" s="522"/>
      <c r="CD80" s="523"/>
      <c r="CE80" s="527"/>
      <c r="CF80" s="528"/>
      <c r="CG80" s="528"/>
      <c r="CH80" s="529"/>
      <c r="CI80" s="533"/>
      <c r="CJ80" s="534"/>
      <c r="CK80" s="534"/>
      <c r="CL80" s="535"/>
      <c r="CM80" s="533"/>
      <c r="CN80" s="534"/>
      <c r="CO80" s="535"/>
      <c r="CP80" s="533"/>
      <c r="CQ80" s="534"/>
      <c r="CR80" s="540"/>
      <c r="CS80" s="543"/>
      <c r="CT80" s="545"/>
      <c r="CU80" s="490"/>
      <c r="CW80" s="512"/>
      <c r="CX80" s="516"/>
      <c r="CY80" s="517"/>
      <c r="CZ80" s="522"/>
      <c r="DA80" s="522"/>
      <c r="DB80" s="522"/>
      <c r="DC80" s="523"/>
      <c r="DD80" s="527"/>
      <c r="DE80" s="528"/>
      <c r="DF80" s="528"/>
      <c r="DG80" s="529"/>
      <c r="DH80" s="533"/>
      <c r="DI80" s="534"/>
      <c r="DJ80" s="534"/>
      <c r="DK80" s="535"/>
      <c r="DL80" s="533"/>
      <c r="DM80" s="534"/>
      <c r="DN80" s="535"/>
      <c r="DO80" s="533"/>
      <c r="DP80" s="534"/>
      <c r="DQ80" s="540"/>
      <c r="DR80" s="543"/>
      <c r="DS80" s="545"/>
      <c r="DT80" s="490"/>
      <c r="DV80" s="512"/>
      <c r="DW80" s="516"/>
      <c r="DX80" s="517"/>
      <c r="DY80" s="522"/>
      <c r="DZ80" s="522"/>
      <c r="EA80" s="522"/>
      <c r="EB80" s="523"/>
      <c r="EC80" s="527"/>
      <c r="ED80" s="528"/>
      <c r="EE80" s="528"/>
      <c r="EF80" s="529"/>
      <c r="EG80" s="533"/>
      <c r="EH80" s="534"/>
      <c r="EI80" s="534"/>
      <c r="EJ80" s="535"/>
      <c r="EK80" s="533"/>
      <c r="EL80" s="534"/>
      <c r="EM80" s="535"/>
      <c r="EN80" s="533"/>
      <c r="EO80" s="534"/>
      <c r="EP80" s="540"/>
      <c r="EQ80" s="543"/>
      <c r="ER80" s="545"/>
      <c r="ES80" s="490"/>
    </row>
    <row r="81" spans="1:149" ht="16.8" customHeight="1">
      <c r="A81" s="513"/>
      <c r="B81" s="518"/>
      <c r="C81" s="519"/>
      <c r="D81" s="491" t="str">
        <f>D19</f>
        <v/>
      </c>
      <c r="E81" s="491"/>
      <c r="F81" s="491"/>
      <c r="G81" s="492"/>
      <c r="H81" s="493" t="str">
        <f>H19</f>
        <v>予・注</v>
      </c>
      <c r="I81" s="494"/>
      <c r="J81" s="495" t="str">
        <f>J19</f>
        <v>有・無</v>
      </c>
      <c r="K81" s="496"/>
      <c r="L81" s="536"/>
      <c r="M81" s="537"/>
      <c r="N81" s="537"/>
      <c r="O81" s="538"/>
      <c r="P81" s="536"/>
      <c r="Q81" s="537"/>
      <c r="R81" s="538"/>
      <c r="S81" s="536"/>
      <c r="T81" s="537"/>
      <c r="U81" s="541"/>
      <c r="V81" s="46"/>
      <c r="W81" s="47"/>
      <c r="X81" s="48"/>
      <c r="Z81" s="513"/>
      <c r="AA81" s="518"/>
      <c r="AB81" s="519"/>
      <c r="AC81" s="491" t="str">
        <f>AC19</f>
        <v/>
      </c>
      <c r="AD81" s="491"/>
      <c r="AE81" s="491"/>
      <c r="AF81" s="492"/>
      <c r="AG81" s="493" t="str">
        <f>AG19</f>
        <v>予・注</v>
      </c>
      <c r="AH81" s="494"/>
      <c r="AI81" s="495" t="str">
        <f>AI19</f>
        <v>有・無</v>
      </c>
      <c r="AJ81" s="496"/>
      <c r="AK81" s="536"/>
      <c r="AL81" s="537"/>
      <c r="AM81" s="537"/>
      <c r="AN81" s="538"/>
      <c r="AO81" s="536"/>
      <c r="AP81" s="537"/>
      <c r="AQ81" s="538"/>
      <c r="AR81" s="536"/>
      <c r="AS81" s="537"/>
      <c r="AT81" s="541"/>
      <c r="AU81" s="46"/>
      <c r="AV81" s="47"/>
      <c r="AW81" s="48"/>
      <c r="AY81" s="513"/>
      <c r="AZ81" s="518"/>
      <c r="BA81" s="519"/>
      <c r="BB81" s="491" t="str">
        <f>BB19</f>
        <v/>
      </c>
      <c r="BC81" s="491"/>
      <c r="BD81" s="491"/>
      <c r="BE81" s="492"/>
      <c r="BF81" s="493" t="str">
        <f>BF19</f>
        <v>予・注</v>
      </c>
      <c r="BG81" s="494"/>
      <c r="BH81" s="495" t="str">
        <f>BH19</f>
        <v>有・無</v>
      </c>
      <c r="BI81" s="496"/>
      <c r="BJ81" s="536"/>
      <c r="BK81" s="537"/>
      <c r="BL81" s="537"/>
      <c r="BM81" s="538"/>
      <c r="BN81" s="536"/>
      <c r="BO81" s="537"/>
      <c r="BP81" s="538"/>
      <c r="BQ81" s="536"/>
      <c r="BR81" s="537"/>
      <c r="BS81" s="541"/>
      <c r="BT81" s="46"/>
      <c r="BU81" s="47"/>
      <c r="BV81" s="48"/>
      <c r="BX81" s="513"/>
      <c r="BY81" s="518"/>
      <c r="BZ81" s="519"/>
      <c r="CA81" s="491" t="str">
        <f>CA19</f>
        <v/>
      </c>
      <c r="CB81" s="491"/>
      <c r="CC81" s="491"/>
      <c r="CD81" s="492"/>
      <c r="CE81" s="493" t="str">
        <f>CE19</f>
        <v>予・注</v>
      </c>
      <c r="CF81" s="494"/>
      <c r="CG81" s="495" t="str">
        <f>CG19</f>
        <v>有・無</v>
      </c>
      <c r="CH81" s="496"/>
      <c r="CI81" s="536"/>
      <c r="CJ81" s="537"/>
      <c r="CK81" s="537"/>
      <c r="CL81" s="538"/>
      <c r="CM81" s="536"/>
      <c r="CN81" s="537"/>
      <c r="CO81" s="538"/>
      <c r="CP81" s="536"/>
      <c r="CQ81" s="537"/>
      <c r="CR81" s="541"/>
      <c r="CS81" s="46"/>
      <c r="CT81" s="47"/>
      <c r="CU81" s="48"/>
      <c r="CW81" s="513"/>
      <c r="CX81" s="518"/>
      <c r="CY81" s="519"/>
      <c r="CZ81" s="491" t="str">
        <f>CZ19</f>
        <v/>
      </c>
      <c r="DA81" s="491"/>
      <c r="DB81" s="491"/>
      <c r="DC81" s="492"/>
      <c r="DD81" s="493" t="str">
        <f>DD19</f>
        <v>予・注</v>
      </c>
      <c r="DE81" s="494"/>
      <c r="DF81" s="495" t="str">
        <f>DF19</f>
        <v>有・無</v>
      </c>
      <c r="DG81" s="496"/>
      <c r="DH81" s="536"/>
      <c r="DI81" s="537"/>
      <c r="DJ81" s="537"/>
      <c r="DK81" s="538"/>
      <c r="DL81" s="536"/>
      <c r="DM81" s="537"/>
      <c r="DN81" s="538"/>
      <c r="DO81" s="536"/>
      <c r="DP81" s="537"/>
      <c r="DQ81" s="541"/>
      <c r="DR81" s="46"/>
      <c r="DS81" s="47"/>
      <c r="DT81" s="48"/>
      <c r="DV81" s="513"/>
      <c r="DW81" s="518"/>
      <c r="DX81" s="519"/>
      <c r="DY81" s="491" t="str">
        <f>DY19</f>
        <v/>
      </c>
      <c r="DZ81" s="491"/>
      <c r="EA81" s="491"/>
      <c r="EB81" s="492"/>
      <c r="EC81" s="493" t="str">
        <f>EC19</f>
        <v>予・注</v>
      </c>
      <c r="ED81" s="494"/>
      <c r="EE81" s="495" t="str">
        <f>EE19</f>
        <v>有・無</v>
      </c>
      <c r="EF81" s="496"/>
      <c r="EG81" s="536"/>
      <c r="EH81" s="537"/>
      <c r="EI81" s="537"/>
      <c r="EJ81" s="538"/>
      <c r="EK81" s="536"/>
      <c r="EL81" s="537"/>
      <c r="EM81" s="538"/>
      <c r="EN81" s="536"/>
      <c r="EO81" s="537"/>
      <c r="EP81" s="541"/>
      <c r="EQ81" s="46"/>
      <c r="ER81" s="47"/>
      <c r="ES81" s="48"/>
    </row>
    <row r="82" spans="1:149" ht="8.4" customHeight="1">
      <c r="A82" s="511">
        <f t="shared" ref="A82" si="6">A20</f>
        <v>3</v>
      </c>
      <c r="B82" s="514" t="str">
        <f>B20</f>
        <v/>
      </c>
      <c r="C82" s="515"/>
      <c r="D82" s="520" t="str">
        <f>D20</f>
        <v/>
      </c>
      <c r="E82" s="520"/>
      <c r="F82" s="520"/>
      <c r="G82" s="521"/>
      <c r="H82" s="524" t="str">
        <f>H20</f>
        <v/>
      </c>
      <c r="I82" s="525"/>
      <c r="J82" s="525"/>
      <c r="K82" s="526"/>
      <c r="L82" s="530" t="str">
        <f>L20</f>
        <v/>
      </c>
      <c r="M82" s="531"/>
      <c r="N82" s="531"/>
      <c r="O82" s="532"/>
      <c r="P82" s="530" t="str">
        <f>P20</f>
        <v/>
      </c>
      <c r="Q82" s="531"/>
      <c r="R82" s="532"/>
      <c r="S82" s="530" t="str">
        <f>S20</f>
        <v/>
      </c>
      <c r="T82" s="531"/>
      <c r="U82" s="539"/>
      <c r="V82" s="542"/>
      <c r="W82" s="544"/>
      <c r="X82" s="489"/>
      <c r="Z82" s="511">
        <f t="shared" ref="Z82" si="7">Z20</f>
        <v>12</v>
      </c>
      <c r="AA82" s="514" t="str">
        <f>AA20</f>
        <v/>
      </c>
      <c r="AB82" s="515"/>
      <c r="AC82" s="520" t="str">
        <f>AC20</f>
        <v/>
      </c>
      <c r="AD82" s="520"/>
      <c r="AE82" s="520"/>
      <c r="AF82" s="521"/>
      <c r="AG82" s="524" t="str">
        <f>AG20</f>
        <v/>
      </c>
      <c r="AH82" s="525"/>
      <c r="AI82" s="525"/>
      <c r="AJ82" s="526"/>
      <c r="AK82" s="530" t="str">
        <f>AK20</f>
        <v/>
      </c>
      <c r="AL82" s="531"/>
      <c r="AM82" s="531"/>
      <c r="AN82" s="532"/>
      <c r="AO82" s="530" t="str">
        <f>AO20</f>
        <v/>
      </c>
      <c r="AP82" s="531"/>
      <c r="AQ82" s="532"/>
      <c r="AR82" s="530" t="str">
        <f>AR20</f>
        <v/>
      </c>
      <c r="AS82" s="531"/>
      <c r="AT82" s="539"/>
      <c r="AU82" s="542"/>
      <c r="AV82" s="544"/>
      <c r="AW82" s="489"/>
      <c r="AY82" s="511">
        <f t="shared" ref="AY82" si="8">AY20</f>
        <v>21</v>
      </c>
      <c r="AZ82" s="514" t="str">
        <f>AZ20</f>
        <v/>
      </c>
      <c r="BA82" s="515"/>
      <c r="BB82" s="520" t="str">
        <f>BB20</f>
        <v/>
      </c>
      <c r="BC82" s="520"/>
      <c r="BD82" s="520"/>
      <c r="BE82" s="521"/>
      <c r="BF82" s="524" t="str">
        <f>BF20</f>
        <v/>
      </c>
      <c r="BG82" s="525"/>
      <c r="BH82" s="525"/>
      <c r="BI82" s="526"/>
      <c r="BJ82" s="530" t="str">
        <f>BJ20</f>
        <v/>
      </c>
      <c r="BK82" s="531"/>
      <c r="BL82" s="531"/>
      <c r="BM82" s="532"/>
      <c r="BN82" s="530" t="str">
        <f>BN20</f>
        <v/>
      </c>
      <c r="BO82" s="531"/>
      <c r="BP82" s="532"/>
      <c r="BQ82" s="530" t="str">
        <f>BQ20</f>
        <v/>
      </c>
      <c r="BR82" s="531"/>
      <c r="BS82" s="539"/>
      <c r="BT82" s="542"/>
      <c r="BU82" s="544"/>
      <c r="BV82" s="489"/>
      <c r="BX82" s="511">
        <f t="shared" ref="BX82" si="9">BX20</f>
        <v>30</v>
      </c>
      <c r="BY82" s="514" t="str">
        <f>BY20</f>
        <v/>
      </c>
      <c r="BZ82" s="515"/>
      <c r="CA82" s="520" t="str">
        <f>CA20</f>
        <v/>
      </c>
      <c r="CB82" s="520"/>
      <c r="CC82" s="520"/>
      <c r="CD82" s="521"/>
      <c r="CE82" s="524" t="str">
        <f>CE20</f>
        <v/>
      </c>
      <c r="CF82" s="525"/>
      <c r="CG82" s="525"/>
      <c r="CH82" s="526"/>
      <c r="CI82" s="530" t="str">
        <f>CI20</f>
        <v/>
      </c>
      <c r="CJ82" s="531"/>
      <c r="CK82" s="531"/>
      <c r="CL82" s="532"/>
      <c r="CM82" s="530" t="str">
        <f>CM20</f>
        <v/>
      </c>
      <c r="CN82" s="531"/>
      <c r="CO82" s="532"/>
      <c r="CP82" s="530" t="str">
        <f>CP20</f>
        <v/>
      </c>
      <c r="CQ82" s="531"/>
      <c r="CR82" s="539"/>
      <c r="CS82" s="542"/>
      <c r="CT82" s="544"/>
      <c r="CU82" s="489"/>
      <c r="CW82" s="511">
        <f t="shared" ref="CW82" si="10">CW20</f>
        <v>39</v>
      </c>
      <c r="CX82" s="514" t="str">
        <f>CX20</f>
        <v/>
      </c>
      <c r="CY82" s="515"/>
      <c r="CZ82" s="520" t="str">
        <f>CZ20</f>
        <v/>
      </c>
      <c r="DA82" s="520"/>
      <c r="DB82" s="520"/>
      <c r="DC82" s="521"/>
      <c r="DD82" s="524" t="str">
        <f>DD20</f>
        <v/>
      </c>
      <c r="DE82" s="525"/>
      <c r="DF82" s="525"/>
      <c r="DG82" s="526"/>
      <c r="DH82" s="530" t="str">
        <f>DH20</f>
        <v/>
      </c>
      <c r="DI82" s="531"/>
      <c r="DJ82" s="531"/>
      <c r="DK82" s="532"/>
      <c r="DL82" s="530" t="str">
        <f>DL20</f>
        <v/>
      </c>
      <c r="DM82" s="531"/>
      <c r="DN82" s="532"/>
      <c r="DO82" s="530" t="str">
        <f>DO20</f>
        <v/>
      </c>
      <c r="DP82" s="531"/>
      <c r="DQ82" s="539"/>
      <c r="DR82" s="542"/>
      <c r="DS82" s="544"/>
      <c r="DT82" s="489"/>
      <c r="DV82" s="511">
        <f t="shared" ref="DV82" si="11">DV20</f>
        <v>48</v>
      </c>
      <c r="DW82" s="514" t="str">
        <f>DW20</f>
        <v/>
      </c>
      <c r="DX82" s="515"/>
      <c r="DY82" s="520" t="str">
        <f>DY20</f>
        <v/>
      </c>
      <c r="DZ82" s="520"/>
      <c r="EA82" s="520"/>
      <c r="EB82" s="521"/>
      <c r="EC82" s="524" t="str">
        <f>EC20</f>
        <v/>
      </c>
      <c r="ED82" s="525"/>
      <c r="EE82" s="525"/>
      <c r="EF82" s="526"/>
      <c r="EG82" s="530" t="str">
        <f>EG20</f>
        <v/>
      </c>
      <c r="EH82" s="531"/>
      <c r="EI82" s="531"/>
      <c r="EJ82" s="532"/>
      <c r="EK82" s="530" t="str">
        <f>EK20</f>
        <v/>
      </c>
      <c r="EL82" s="531"/>
      <c r="EM82" s="532"/>
      <c r="EN82" s="530" t="str">
        <f>EN20</f>
        <v/>
      </c>
      <c r="EO82" s="531"/>
      <c r="EP82" s="539"/>
      <c r="EQ82" s="542"/>
      <c r="ER82" s="544"/>
      <c r="ES82" s="489"/>
    </row>
    <row r="83" spans="1:149" ht="8.4" customHeight="1">
      <c r="A83" s="512"/>
      <c r="B83" s="516"/>
      <c r="C83" s="517"/>
      <c r="D83" s="522"/>
      <c r="E83" s="522"/>
      <c r="F83" s="522"/>
      <c r="G83" s="523"/>
      <c r="H83" s="527"/>
      <c r="I83" s="528"/>
      <c r="J83" s="528"/>
      <c r="K83" s="529"/>
      <c r="L83" s="533"/>
      <c r="M83" s="534"/>
      <c r="N83" s="534"/>
      <c r="O83" s="535"/>
      <c r="P83" s="533"/>
      <c r="Q83" s="534"/>
      <c r="R83" s="535"/>
      <c r="S83" s="533"/>
      <c r="T83" s="534"/>
      <c r="U83" s="540"/>
      <c r="V83" s="543"/>
      <c r="W83" s="545"/>
      <c r="X83" s="490"/>
      <c r="Z83" s="512"/>
      <c r="AA83" s="516"/>
      <c r="AB83" s="517"/>
      <c r="AC83" s="522"/>
      <c r="AD83" s="522"/>
      <c r="AE83" s="522"/>
      <c r="AF83" s="523"/>
      <c r="AG83" s="527"/>
      <c r="AH83" s="528"/>
      <c r="AI83" s="528"/>
      <c r="AJ83" s="529"/>
      <c r="AK83" s="533"/>
      <c r="AL83" s="534"/>
      <c r="AM83" s="534"/>
      <c r="AN83" s="535"/>
      <c r="AO83" s="533"/>
      <c r="AP83" s="534"/>
      <c r="AQ83" s="535"/>
      <c r="AR83" s="533"/>
      <c r="AS83" s="534"/>
      <c r="AT83" s="540"/>
      <c r="AU83" s="543"/>
      <c r="AV83" s="545"/>
      <c r="AW83" s="490"/>
      <c r="AY83" s="512"/>
      <c r="AZ83" s="516"/>
      <c r="BA83" s="517"/>
      <c r="BB83" s="522"/>
      <c r="BC83" s="522"/>
      <c r="BD83" s="522"/>
      <c r="BE83" s="523"/>
      <c r="BF83" s="527"/>
      <c r="BG83" s="528"/>
      <c r="BH83" s="528"/>
      <c r="BI83" s="529"/>
      <c r="BJ83" s="533"/>
      <c r="BK83" s="534"/>
      <c r="BL83" s="534"/>
      <c r="BM83" s="535"/>
      <c r="BN83" s="533"/>
      <c r="BO83" s="534"/>
      <c r="BP83" s="535"/>
      <c r="BQ83" s="533"/>
      <c r="BR83" s="534"/>
      <c r="BS83" s="540"/>
      <c r="BT83" s="543"/>
      <c r="BU83" s="545"/>
      <c r="BV83" s="490"/>
      <c r="BX83" s="512"/>
      <c r="BY83" s="516"/>
      <c r="BZ83" s="517"/>
      <c r="CA83" s="522"/>
      <c r="CB83" s="522"/>
      <c r="CC83" s="522"/>
      <c r="CD83" s="523"/>
      <c r="CE83" s="527"/>
      <c r="CF83" s="528"/>
      <c r="CG83" s="528"/>
      <c r="CH83" s="529"/>
      <c r="CI83" s="533"/>
      <c r="CJ83" s="534"/>
      <c r="CK83" s="534"/>
      <c r="CL83" s="535"/>
      <c r="CM83" s="533"/>
      <c r="CN83" s="534"/>
      <c r="CO83" s="535"/>
      <c r="CP83" s="533"/>
      <c r="CQ83" s="534"/>
      <c r="CR83" s="540"/>
      <c r="CS83" s="543"/>
      <c r="CT83" s="545"/>
      <c r="CU83" s="490"/>
      <c r="CW83" s="512"/>
      <c r="CX83" s="516"/>
      <c r="CY83" s="517"/>
      <c r="CZ83" s="522"/>
      <c r="DA83" s="522"/>
      <c r="DB83" s="522"/>
      <c r="DC83" s="523"/>
      <c r="DD83" s="527"/>
      <c r="DE83" s="528"/>
      <c r="DF83" s="528"/>
      <c r="DG83" s="529"/>
      <c r="DH83" s="533"/>
      <c r="DI83" s="534"/>
      <c r="DJ83" s="534"/>
      <c r="DK83" s="535"/>
      <c r="DL83" s="533"/>
      <c r="DM83" s="534"/>
      <c r="DN83" s="535"/>
      <c r="DO83" s="533"/>
      <c r="DP83" s="534"/>
      <c r="DQ83" s="540"/>
      <c r="DR83" s="543"/>
      <c r="DS83" s="545"/>
      <c r="DT83" s="490"/>
      <c r="DV83" s="512"/>
      <c r="DW83" s="516"/>
      <c r="DX83" s="517"/>
      <c r="DY83" s="522"/>
      <c r="DZ83" s="522"/>
      <c r="EA83" s="522"/>
      <c r="EB83" s="523"/>
      <c r="EC83" s="527"/>
      <c r="ED83" s="528"/>
      <c r="EE83" s="528"/>
      <c r="EF83" s="529"/>
      <c r="EG83" s="533"/>
      <c r="EH83" s="534"/>
      <c r="EI83" s="534"/>
      <c r="EJ83" s="535"/>
      <c r="EK83" s="533"/>
      <c r="EL83" s="534"/>
      <c r="EM83" s="535"/>
      <c r="EN83" s="533"/>
      <c r="EO83" s="534"/>
      <c r="EP83" s="540"/>
      <c r="EQ83" s="543"/>
      <c r="ER83" s="545"/>
      <c r="ES83" s="490"/>
    </row>
    <row r="84" spans="1:149" ht="16.8" customHeight="1">
      <c r="A84" s="513"/>
      <c r="B84" s="518"/>
      <c r="C84" s="519"/>
      <c r="D84" s="491" t="str">
        <f>D22</f>
        <v/>
      </c>
      <c r="E84" s="491"/>
      <c r="F84" s="491"/>
      <c r="G84" s="492"/>
      <c r="H84" s="493" t="str">
        <f>H22</f>
        <v>予・注</v>
      </c>
      <c r="I84" s="494"/>
      <c r="J84" s="495" t="str">
        <f>J22</f>
        <v>有・無</v>
      </c>
      <c r="K84" s="496"/>
      <c r="L84" s="536"/>
      <c r="M84" s="537"/>
      <c r="N84" s="537"/>
      <c r="O84" s="538"/>
      <c r="P84" s="536"/>
      <c r="Q84" s="537"/>
      <c r="R84" s="538"/>
      <c r="S84" s="536"/>
      <c r="T84" s="537"/>
      <c r="U84" s="541"/>
      <c r="V84" s="46"/>
      <c r="W84" s="47"/>
      <c r="X84" s="48"/>
      <c r="Z84" s="513"/>
      <c r="AA84" s="518"/>
      <c r="AB84" s="519"/>
      <c r="AC84" s="491" t="str">
        <f>AC22</f>
        <v/>
      </c>
      <c r="AD84" s="491"/>
      <c r="AE84" s="491"/>
      <c r="AF84" s="492"/>
      <c r="AG84" s="493" t="str">
        <f>AG22</f>
        <v>予・注</v>
      </c>
      <c r="AH84" s="494"/>
      <c r="AI84" s="495" t="str">
        <f>AI22</f>
        <v>有・無</v>
      </c>
      <c r="AJ84" s="496"/>
      <c r="AK84" s="536"/>
      <c r="AL84" s="537"/>
      <c r="AM84" s="537"/>
      <c r="AN84" s="538"/>
      <c r="AO84" s="536"/>
      <c r="AP84" s="537"/>
      <c r="AQ84" s="538"/>
      <c r="AR84" s="536"/>
      <c r="AS84" s="537"/>
      <c r="AT84" s="541"/>
      <c r="AU84" s="46"/>
      <c r="AV84" s="47"/>
      <c r="AW84" s="48"/>
      <c r="AY84" s="513"/>
      <c r="AZ84" s="518"/>
      <c r="BA84" s="519"/>
      <c r="BB84" s="491" t="str">
        <f>BB22</f>
        <v/>
      </c>
      <c r="BC84" s="491"/>
      <c r="BD84" s="491"/>
      <c r="BE84" s="492"/>
      <c r="BF84" s="493" t="str">
        <f>BF22</f>
        <v>予・注</v>
      </c>
      <c r="BG84" s="494"/>
      <c r="BH84" s="495" t="str">
        <f>BH22</f>
        <v>有・無</v>
      </c>
      <c r="BI84" s="496"/>
      <c r="BJ84" s="536"/>
      <c r="BK84" s="537"/>
      <c r="BL84" s="537"/>
      <c r="BM84" s="538"/>
      <c r="BN84" s="536"/>
      <c r="BO84" s="537"/>
      <c r="BP84" s="538"/>
      <c r="BQ84" s="536"/>
      <c r="BR84" s="537"/>
      <c r="BS84" s="541"/>
      <c r="BT84" s="46"/>
      <c r="BU84" s="47"/>
      <c r="BV84" s="48"/>
      <c r="BX84" s="513"/>
      <c r="BY84" s="518"/>
      <c r="BZ84" s="519"/>
      <c r="CA84" s="491" t="str">
        <f>CA22</f>
        <v/>
      </c>
      <c r="CB84" s="491"/>
      <c r="CC84" s="491"/>
      <c r="CD84" s="492"/>
      <c r="CE84" s="493" t="str">
        <f>CE22</f>
        <v>予・注</v>
      </c>
      <c r="CF84" s="494"/>
      <c r="CG84" s="495" t="str">
        <f>CG22</f>
        <v>有・無</v>
      </c>
      <c r="CH84" s="496"/>
      <c r="CI84" s="536"/>
      <c r="CJ84" s="537"/>
      <c r="CK84" s="537"/>
      <c r="CL84" s="538"/>
      <c r="CM84" s="536"/>
      <c r="CN84" s="537"/>
      <c r="CO84" s="538"/>
      <c r="CP84" s="536"/>
      <c r="CQ84" s="537"/>
      <c r="CR84" s="541"/>
      <c r="CS84" s="46"/>
      <c r="CT84" s="47"/>
      <c r="CU84" s="48"/>
      <c r="CW84" s="513"/>
      <c r="CX84" s="518"/>
      <c r="CY84" s="519"/>
      <c r="CZ84" s="491" t="str">
        <f>CZ22</f>
        <v/>
      </c>
      <c r="DA84" s="491"/>
      <c r="DB84" s="491"/>
      <c r="DC84" s="492"/>
      <c r="DD84" s="493" t="str">
        <f>DD22</f>
        <v>予・注</v>
      </c>
      <c r="DE84" s="494"/>
      <c r="DF84" s="495" t="str">
        <f>DF22</f>
        <v>有・無</v>
      </c>
      <c r="DG84" s="496"/>
      <c r="DH84" s="536"/>
      <c r="DI84" s="537"/>
      <c r="DJ84" s="537"/>
      <c r="DK84" s="538"/>
      <c r="DL84" s="536"/>
      <c r="DM84" s="537"/>
      <c r="DN84" s="538"/>
      <c r="DO84" s="536"/>
      <c r="DP84" s="537"/>
      <c r="DQ84" s="541"/>
      <c r="DR84" s="46"/>
      <c r="DS84" s="47"/>
      <c r="DT84" s="48"/>
      <c r="DV84" s="513"/>
      <c r="DW84" s="518"/>
      <c r="DX84" s="519"/>
      <c r="DY84" s="491" t="str">
        <f>DY22</f>
        <v/>
      </c>
      <c r="DZ84" s="491"/>
      <c r="EA84" s="491"/>
      <c r="EB84" s="492"/>
      <c r="EC84" s="493" t="str">
        <f>EC22</f>
        <v>予・注</v>
      </c>
      <c r="ED84" s="494"/>
      <c r="EE84" s="495" t="str">
        <f>EE22</f>
        <v>有・無</v>
      </c>
      <c r="EF84" s="496"/>
      <c r="EG84" s="536"/>
      <c r="EH84" s="537"/>
      <c r="EI84" s="537"/>
      <c r="EJ84" s="538"/>
      <c r="EK84" s="536"/>
      <c r="EL84" s="537"/>
      <c r="EM84" s="538"/>
      <c r="EN84" s="536"/>
      <c r="EO84" s="537"/>
      <c r="EP84" s="541"/>
      <c r="EQ84" s="46"/>
      <c r="ER84" s="47"/>
      <c r="ES84" s="48"/>
    </row>
    <row r="85" spans="1:149" ht="8.4" customHeight="1">
      <c r="A85" s="511">
        <f t="shared" ref="A85" si="12">A23</f>
        <v>4</v>
      </c>
      <c r="B85" s="514" t="str">
        <f>B23</f>
        <v/>
      </c>
      <c r="C85" s="515"/>
      <c r="D85" s="520" t="str">
        <f>D23</f>
        <v/>
      </c>
      <c r="E85" s="520"/>
      <c r="F85" s="520"/>
      <c r="G85" s="521"/>
      <c r="H85" s="524" t="str">
        <f>H23</f>
        <v/>
      </c>
      <c r="I85" s="525"/>
      <c r="J85" s="525"/>
      <c r="K85" s="526"/>
      <c r="L85" s="530" t="str">
        <f>L23</f>
        <v/>
      </c>
      <c r="M85" s="531"/>
      <c r="N85" s="531"/>
      <c r="O85" s="532"/>
      <c r="P85" s="530" t="str">
        <f>P23</f>
        <v/>
      </c>
      <c r="Q85" s="531"/>
      <c r="R85" s="532"/>
      <c r="S85" s="530" t="str">
        <f>S23</f>
        <v/>
      </c>
      <c r="T85" s="531"/>
      <c r="U85" s="539"/>
      <c r="V85" s="542"/>
      <c r="W85" s="544"/>
      <c r="X85" s="489"/>
      <c r="Z85" s="511">
        <f t="shared" ref="Z85" si="13">Z23</f>
        <v>13</v>
      </c>
      <c r="AA85" s="514" t="str">
        <f>AA23</f>
        <v/>
      </c>
      <c r="AB85" s="515"/>
      <c r="AC85" s="520" t="str">
        <f>AC23</f>
        <v/>
      </c>
      <c r="AD85" s="520"/>
      <c r="AE85" s="520"/>
      <c r="AF85" s="521"/>
      <c r="AG85" s="524" t="str">
        <f>AG23</f>
        <v/>
      </c>
      <c r="AH85" s="525"/>
      <c r="AI85" s="525"/>
      <c r="AJ85" s="526"/>
      <c r="AK85" s="530" t="str">
        <f>AK23</f>
        <v/>
      </c>
      <c r="AL85" s="531"/>
      <c r="AM85" s="531"/>
      <c r="AN85" s="532"/>
      <c r="AO85" s="530" t="str">
        <f>AO23</f>
        <v/>
      </c>
      <c r="AP85" s="531"/>
      <c r="AQ85" s="532"/>
      <c r="AR85" s="530" t="str">
        <f>AR23</f>
        <v/>
      </c>
      <c r="AS85" s="531"/>
      <c r="AT85" s="539"/>
      <c r="AU85" s="542"/>
      <c r="AV85" s="544"/>
      <c r="AW85" s="489"/>
      <c r="AY85" s="511">
        <f t="shared" ref="AY85" si="14">AY23</f>
        <v>22</v>
      </c>
      <c r="AZ85" s="514" t="str">
        <f>AZ23</f>
        <v/>
      </c>
      <c r="BA85" s="515"/>
      <c r="BB85" s="520" t="str">
        <f>BB23</f>
        <v/>
      </c>
      <c r="BC85" s="520"/>
      <c r="BD85" s="520"/>
      <c r="BE85" s="521"/>
      <c r="BF85" s="524" t="str">
        <f>BF23</f>
        <v/>
      </c>
      <c r="BG85" s="525"/>
      <c r="BH85" s="525"/>
      <c r="BI85" s="526"/>
      <c r="BJ85" s="530" t="str">
        <f>BJ23</f>
        <v/>
      </c>
      <c r="BK85" s="531"/>
      <c r="BL85" s="531"/>
      <c r="BM85" s="532"/>
      <c r="BN85" s="530" t="str">
        <f>BN23</f>
        <v/>
      </c>
      <c r="BO85" s="531"/>
      <c r="BP85" s="532"/>
      <c r="BQ85" s="530" t="str">
        <f>BQ23</f>
        <v/>
      </c>
      <c r="BR85" s="531"/>
      <c r="BS85" s="539"/>
      <c r="BT85" s="542"/>
      <c r="BU85" s="544"/>
      <c r="BV85" s="489"/>
      <c r="BX85" s="511">
        <f t="shared" ref="BX85" si="15">BX23</f>
        <v>31</v>
      </c>
      <c r="BY85" s="514" t="str">
        <f>BY23</f>
        <v/>
      </c>
      <c r="BZ85" s="515"/>
      <c r="CA85" s="520" t="str">
        <f>CA23</f>
        <v/>
      </c>
      <c r="CB85" s="520"/>
      <c r="CC85" s="520"/>
      <c r="CD85" s="521"/>
      <c r="CE85" s="524" t="str">
        <f>CE23</f>
        <v/>
      </c>
      <c r="CF85" s="525"/>
      <c r="CG85" s="525"/>
      <c r="CH85" s="526"/>
      <c r="CI85" s="530" t="str">
        <f>CI23</f>
        <v/>
      </c>
      <c r="CJ85" s="531"/>
      <c r="CK85" s="531"/>
      <c r="CL85" s="532"/>
      <c r="CM85" s="530" t="str">
        <f>CM23</f>
        <v/>
      </c>
      <c r="CN85" s="531"/>
      <c r="CO85" s="532"/>
      <c r="CP85" s="530" t="str">
        <f>CP23</f>
        <v/>
      </c>
      <c r="CQ85" s="531"/>
      <c r="CR85" s="539"/>
      <c r="CS85" s="542"/>
      <c r="CT85" s="544"/>
      <c r="CU85" s="489"/>
      <c r="CW85" s="511">
        <f t="shared" ref="CW85" si="16">CW23</f>
        <v>40</v>
      </c>
      <c r="CX85" s="514" t="str">
        <f>CX23</f>
        <v/>
      </c>
      <c r="CY85" s="515"/>
      <c r="CZ85" s="520" t="str">
        <f>CZ23</f>
        <v/>
      </c>
      <c r="DA85" s="520"/>
      <c r="DB85" s="520"/>
      <c r="DC85" s="521"/>
      <c r="DD85" s="524" t="str">
        <f>DD23</f>
        <v/>
      </c>
      <c r="DE85" s="525"/>
      <c r="DF85" s="525"/>
      <c r="DG85" s="526"/>
      <c r="DH85" s="530" t="str">
        <f>DH23</f>
        <v/>
      </c>
      <c r="DI85" s="531"/>
      <c r="DJ85" s="531"/>
      <c r="DK85" s="532"/>
      <c r="DL85" s="530" t="str">
        <f>DL23</f>
        <v/>
      </c>
      <c r="DM85" s="531"/>
      <c r="DN85" s="532"/>
      <c r="DO85" s="530" t="str">
        <f>DO23</f>
        <v/>
      </c>
      <c r="DP85" s="531"/>
      <c r="DQ85" s="539"/>
      <c r="DR85" s="542"/>
      <c r="DS85" s="544"/>
      <c r="DT85" s="489"/>
      <c r="DV85" s="511">
        <f t="shared" ref="DV85" si="17">DV23</f>
        <v>49</v>
      </c>
      <c r="DW85" s="514" t="str">
        <f>DW23</f>
        <v/>
      </c>
      <c r="DX85" s="515"/>
      <c r="DY85" s="520" t="str">
        <f>DY23</f>
        <v/>
      </c>
      <c r="DZ85" s="520"/>
      <c r="EA85" s="520"/>
      <c r="EB85" s="521"/>
      <c r="EC85" s="524" t="str">
        <f>EC23</f>
        <v/>
      </c>
      <c r="ED85" s="525"/>
      <c r="EE85" s="525"/>
      <c r="EF85" s="526"/>
      <c r="EG85" s="530" t="str">
        <f>EG23</f>
        <v/>
      </c>
      <c r="EH85" s="531"/>
      <c r="EI85" s="531"/>
      <c r="EJ85" s="532"/>
      <c r="EK85" s="530" t="str">
        <f>EK23</f>
        <v/>
      </c>
      <c r="EL85" s="531"/>
      <c r="EM85" s="532"/>
      <c r="EN85" s="530" t="str">
        <f>EN23</f>
        <v/>
      </c>
      <c r="EO85" s="531"/>
      <c r="EP85" s="539"/>
      <c r="EQ85" s="542"/>
      <c r="ER85" s="544"/>
      <c r="ES85" s="489"/>
    </row>
    <row r="86" spans="1:149" ht="8.4" customHeight="1">
      <c r="A86" s="512"/>
      <c r="B86" s="516"/>
      <c r="C86" s="517"/>
      <c r="D86" s="522"/>
      <c r="E86" s="522"/>
      <c r="F86" s="522"/>
      <c r="G86" s="523"/>
      <c r="H86" s="527"/>
      <c r="I86" s="528"/>
      <c r="J86" s="528"/>
      <c r="K86" s="529"/>
      <c r="L86" s="533"/>
      <c r="M86" s="534"/>
      <c r="N86" s="534"/>
      <c r="O86" s="535"/>
      <c r="P86" s="533"/>
      <c r="Q86" s="534"/>
      <c r="R86" s="535"/>
      <c r="S86" s="533"/>
      <c r="T86" s="534"/>
      <c r="U86" s="540"/>
      <c r="V86" s="543"/>
      <c r="W86" s="545"/>
      <c r="X86" s="490"/>
      <c r="Z86" s="512"/>
      <c r="AA86" s="516"/>
      <c r="AB86" s="517"/>
      <c r="AC86" s="522"/>
      <c r="AD86" s="522"/>
      <c r="AE86" s="522"/>
      <c r="AF86" s="523"/>
      <c r="AG86" s="527"/>
      <c r="AH86" s="528"/>
      <c r="AI86" s="528"/>
      <c r="AJ86" s="529"/>
      <c r="AK86" s="533"/>
      <c r="AL86" s="534"/>
      <c r="AM86" s="534"/>
      <c r="AN86" s="535"/>
      <c r="AO86" s="533"/>
      <c r="AP86" s="534"/>
      <c r="AQ86" s="535"/>
      <c r="AR86" s="533"/>
      <c r="AS86" s="534"/>
      <c r="AT86" s="540"/>
      <c r="AU86" s="543"/>
      <c r="AV86" s="545"/>
      <c r="AW86" s="490"/>
      <c r="AY86" s="512"/>
      <c r="AZ86" s="516"/>
      <c r="BA86" s="517"/>
      <c r="BB86" s="522"/>
      <c r="BC86" s="522"/>
      <c r="BD86" s="522"/>
      <c r="BE86" s="523"/>
      <c r="BF86" s="527"/>
      <c r="BG86" s="528"/>
      <c r="BH86" s="528"/>
      <c r="BI86" s="529"/>
      <c r="BJ86" s="533"/>
      <c r="BK86" s="534"/>
      <c r="BL86" s="534"/>
      <c r="BM86" s="535"/>
      <c r="BN86" s="533"/>
      <c r="BO86" s="534"/>
      <c r="BP86" s="535"/>
      <c r="BQ86" s="533"/>
      <c r="BR86" s="534"/>
      <c r="BS86" s="540"/>
      <c r="BT86" s="543"/>
      <c r="BU86" s="545"/>
      <c r="BV86" s="490"/>
      <c r="BX86" s="512"/>
      <c r="BY86" s="516"/>
      <c r="BZ86" s="517"/>
      <c r="CA86" s="522"/>
      <c r="CB86" s="522"/>
      <c r="CC86" s="522"/>
      <c r="CD86" s="523"/>
      <c r="CE86" s="527"/>
      <c r="CF86" s="528"/>
      <c r="CG86" s="528"/>
      <c r="CH86" s="529"/>
      <c r="CI86" s="533"/>
      <c r="CJ86" s="534"/>
      <c r="CK86" s="534"/>
      <c r="CL86" s="535"/>
      <c r="CM86" s="533"/>
      <c r="CN86" s="534"/>
      <c r="CO86" s="535"/>
      <c r="CP86" s="533"/>
      <c r="CQ86" s="534"/>
      <c r="CR86" s="540"/>
      <c r="CS86" s="543"/>
      <c r="CT86" s="545"/>
      <c r="CU86" s="490"/>
      <c r="CW86" s="512"/>
      <c r="CX86" s="516"/>
      <c r="CY86" s="517"/>
      <c r="CZ86" s="522"/>
      <c r="DA86" s="522"/>
      <c r="DB86" s="522"/>
      <c r="DC86" s="523"/>
      <c r="DD86" s="527"/>
      <c r="DE86" s="528"/>
      <c r="DF86" s="528"/>
      <c r="DG86" s="529"/>
      <c r="DH86" s="533"/>
      <c r="DI86" s="534"/>
      <c r="DJ86" s="534"/>
      <c r="DK86" s="535"/>
      <c r="DL86" s="533"/>
      <c r="DM86" s="534"/>
      <c r="DN86" s="535"/>
      <c r="DO86" s="533"/>
      <c r="DP86" s="534"/>
      <c r="DQ86" s="540"/>
      <c r="DR86" s="543"/>
      <c r="DS86" s="545"/>
      <c r="DT86" s="490"/>
      <c r="DV86" s="512"/>
      <c r="DW86" s="516"/>
      <c r="DX86" s="517"/>
      <c r="DY86" s="522"/>
      <c r="DZ86" s="522"/>
      <c r="EA86" s="522"/>
      <c r="EB86" s="523"/>
      <c r="EC86" s="527"/>
      <c r="ED86" s="528"/>
      <c r="EE86" s="528"/>
      <c r="EF86" s="529"/>
      <c r="EG86" s="533"/>
      <c r="EH86" s="534"/>
      <c r="EI86" s="534"/>
      <c r="EJ86" s="535"/>
      <c r="EK86" s="533"/>
      <c r="EL86" s="534"/>
      <c r="EM86" s="535"/>
      <c r="EN86" s="533"/>
      <c r="EO86" s="534"/>
      <c r="EP86" s="540"/>
      <c r="EQ86" s="543"/>
      <c r="ER86" s="545"/>
      <c r="ES86" s="490"/>
    </row>
    <row r="87" spans="1:149" ht="16.8" customHeight="1">
      <c r="A87" s="513"/>
      <c r="B87" s="518"/>
      <c r="C87" s="519"/>
      <c r="D87" s="491" t="str">
        <f>D25</f>
        <v/>
      </c>
      <c r="E87" s="491"/>
      <c r="F87" s="491"/>
      <c r="G87" s="492"/>
      <c r="H87" s="493" t="str">
        <f>H25</f>
        <v>予・注</v>
      </c>
      <c r="I87" s="494"/>
      <c r="J87" s="495" t="str">
        <f>J25</f>
        <v>有・無</v>
      </c>
      <c r="K87" s="496"/>
      <c r="L87" s="536"/>
      <c r="M87" s="537"/>
      <c r="N87" s="537"/>
      <c r="O87" s="538"/>
      <c r="P87" s="536"/>
      <c r="Q87" s="537"/>
      <c r="R87" s="538"/>
      <c r="S87" s="536"/>
      <c r="T87" s="537"/>
      <c r="U87" s="541"/>
      <c r="V87" s="46"/>
      <c r="W87" s="47"/>
      <c r="X87" s="48"/>
      <c r="Z87" s="513"/>
      <c r="AA87" s="518"/>
      <c r="AB87" s="519"/>
      <c r="AC87" s="491" t="str">
        <f>AC25</f>
        <v/>
      </c>
      <c r="AD87" s="491"/>
      <c r="AE87" s="491"/>
      <c r="AF87" s="492"/>
      <c r="AG87" s="493" t="str">
        <f>AG25</f>
        <v>予・注</v>
      </c>
      <c r="AH87" s="494"/>
      <c r="AI87" s="495" t="str">
        <f>AI25</f>
        <v>有・無</v>
      </c>
      <c r="AJ87" s="496"/>
      <c r="AK87" s="536"/>
      <c r="AL87" s="537"/>
      <c r="AM87" s="537"/>
      <c r="AN87" s="538"/>
      <c r="AO87" s="536"/>
      <c r="AP87" s="537"/>
      <c r="AQ87" s="538"/>
      <c r="AR87" s="536"/>
      <c r="AS87" s="537"/>
      <c r="AT87" s="541"/>
      <c r="AU87" s="46"/>
      <c r="AV87" s="47"/>
      <c r="AW87" s="48"/>
      <c r="AY87" s="513"/>
      <c r="AZ87" s="518"/>
      <c r="BA87" s="519"/>
      <c r="BB87" s="491" t="str">
        <f>BB25</f>
        <v/>
      </c>
      <c r="BC87" s="491"/>
      <c r="BD87" s="491"/>
      <c r="BE87" s="492"/>
      <c r="BF87" s="493" t="str">
        <f>BF25</f>
        <v>予・注</v>
      </c>
      <c r="BG87" s="494"/>
      <c r="BH87" s="495" t="str">
        <f>BH25</f>
        <v>有・無</v>
      </c>
      <c r="BI87" s="496"/>
      <c r="BJ87" s="536"/>
      <c r="BK87" s="537"/>
      <c r="BL87" s="537"/>
      <c r="BM87" s="538"/>
      <c r="BN87" s="536"/>
      <c r="BO87" s="537"/>
      <c r="BP87" s="538"/>
      <c r="BQ87" s="536"/>
      <c r="BR87" s="537"/>
      <c r="BS87" s="541"/>
      <c r="BT87" s="46"/>
      <c r="BU87" s="47"/>
      <c r="BV87" s="48"/>
      <c r="BX87" s="513"/>
      <c r="BY87" s="518"/>
      <c r="BZ87" s="519"/>
      <c r="CA87" s="491" t="str">
        <f>CA25</f>
        <v/>
      </c>
      <c r="CB87" s="491"/>
      <c r="CC87" s="491"/>
      <c r="CD87" s="492"/>
      <c r="CE87" s="493" t="str">
        <f>CE25</f>
        <v>予・注</v>
      </c>
      <c r="CF87" s="494"/>
      <c r="CG87" s="495" t="str">
        <f>CG25</f>
        <v>有・無</v>
      </c>
      <c r="CH87" s="496"/>
      <c r="CI87" s="536"/>
      <c r="CJ87" s="537"/>
      <c r="CK87" s="537"/>
      <c r="CL87" s="538"/>
      <c r="CM87" s="536"/>
      <c r="CN87" s="537"/>
      <c r="CO87" s="538"/>
      <c r="CP87" s="536"/>
      <c r="CQ87" s="537"/>
      <c r="CR87" s="541"/>
      <c r="CS87" s="46"/>
      <c r="CT87" s="47"/>
      <c r="CU87" s="48"/>
      <c r="CW87" s="513"/>
      <c r="CX87" s="518"/>
      <c r="CY87" s="519"/>
      <c r="CZ87" s="491" t="str">
        <f>CZ25</f>
        <v/>
      </c>
      <c r="DA87" s="491"/>
      <c r="DB87" s="491"/>
      <c r="DC87" s="492"/>
      <c r="DD87" s="493" t="str">
        <f>DD25</f>
        <v>予・注</v>
      </c>
      <c r="DE87" s="494"/>
      <c r="DF87" s="495" t="str">
        <f>DF25</f>
        <v>有・無</v>
      </c>
      <c r="DG87" s="496"/>
      <c r="DH87" s="536"/>
      <c r="DI87" s="537"/>
      <c r="DJ87" s="537"/>
      <c r="DK87" s="538"/>
      <c r="DL87" s="536"/>
      <c r="DM87" s="537"/>
      <c r="DN87" s="538"/>
      <c r="DO87" s="536"/>
      <c r="DP87" s="537"/>
      <c r="DQ87" s="541"/>
      <c r="DR87" s="46"/>
      <c r="DS87" s="47"/>
      <c r="DT87" s="48"/>
      <c r="DV87" s="513"/>
      <c r="DW87" s="518"/>
      <c r="DX87" s="519"/>
      <c r="DY87" s="491" t="str">
        <f>DY25</f>
        <v/>
      </c>
      <c r="DZ87" s="491"/>
      <c r="EA87" s="491"/>
      <c r="EB87" s="492"/>
      <c r="EC87" s="493" t="str">
        <f>EC25</f>
        <v>予・注</v>
      </c>
      <c r="ED87" s="494"/>
      <c r="EE87" s="495" t="str">
        <f>EE25</f>
        <v>有・無</v>
      </c>
      <c r="EF87" s="496"/>
      <c r="EG87" s="536"/>
      <c r="EH87" s="537"/>
      <c r="EI87" s="537"/>
      <c r="EJ87" s="538"/>
      <c r="EK87" s="536"/>
      <c r="EL87" s="537"/>
      <c r="EM87" s="538"/>
      <c r="EN87" s="536"/>
      <c r="EO87" s="537"/>
      <c r="EP87" s="541"/>
      <c r="EQ87" s="46"/>
      <c r="ER87" s="47"/>
      <c r="ES87" s="48"/>
    </row>
    <row r="88" spans="1:149" ht="8.4" customHeight="1">
      <c r="A88" s="511">
        <f t="shared" ref="A88" si="18">A26</f>
        <v>5</v>
      </c>
      <c r="B88" s="514" t="str">
        <f>B26</f>
        <v/>
      </c>
      <c r="C88" s="515"/>
      <c r="D88" s="520" t="str">
        <f>D26</f>
        <v/>
      </c>
      <c r="E88" s="520"/>
      <c r="F88" s="520"/>
      <c r="G88" s="521"/>
      <c r="H88" s="524" t="str">
        <f>H26</f>
        <v/>
      </c>
      <c r="I88" s="525"/>
      <c r="J88" s="525"/>
      <c r="K88" s="526"/>
      <c r="L88" s="530" t="str">
        <f>L26</f>
        <v/>
      </c>
      <c r="M88" s="531"/>
      <c r="N88" s="531"/>
      <c r="O88" s="532"/>
      <c r="P88" s="530" t="str">
        <f>P26</f>
        <v/>
      </c>
      <c r="Q88" s="531"/>
      <c r="R88" s="532"/>
      <c r="S88" s="530" t="str">
        <f>S26</f>
        <v/>
      </c>
      <c r="T88" s="531"/>
      <c r="U88" s="539"/>
      <c r="V88" s="542"/>
      <c r="W88" s="544"/>
      <c r="X88" s="489"/>
      <c r="Z88" s="511">
        <f t="shared" ref="Z88" si="19">Z26</f>
        <v>14</v>
      </c>
      <c r="AA88" s="514" t="str">
        <f>AA26</f>
        <v/>
      </c>
      <c r="AB88" s="515"/>
      <c r="AC88" s="520" t="str">
        <f>AC26</f>
        <v/>
      </c>
      <c r="AD88" s="520"/>
      <c r="AE88" s="520"/>
      <c r="AF88" s="521"/>
      <c r="AG88" s="524" t="str">
        <f>AG26</f>
        <v/>
      </c>
      <c r="AH88" s="525"/>
      <c r="AI88" s="525"/>
      <c r="AJ88" s="526"/>
      <c r="AK88" s="530" t="str">
        <f>AK26</f>
        <v/>
      </c>
      <c r="AL88" s="531"/>
      <c r="AM88" s="531"/>
      <c r="AN88" s="532"/>
      <c r="AO88" s="530" t="str">
        <f>AO26</f>
        <v/>
      </c>
      <c r="AP88" s="531"/>
      <c r="AQ88" s="532"/>
      <c r="AR88" s="530" t="str">
        <f>AR26</f>
        <v/>
      </c>
      <c r="AS88" s="531"/>
      <c r="AT88" s="539"/>
      <c r="AU88" s="542"/>
      <c r="AV88" s="544"/>
      <c r="AW88" s="489"/>
      <c r="AY88" s="511">
        <f t="shared" ref="AY88" si="20">AY26</f>
        <v>23</v>
      </c>
      <c r="AZ88" s="514" t="str">
        <f>AZ26</f>
        <v/>
      </c>
      <c r="BA88" s="515"/>
      <c r="BB88" s="520" t="str">
        <f>BB26</f>
        <v/>
      </c>
      <c r="BC88" s="520"/>
      <c r="BD88" s="520"/>
      <c r="BE88" s="521"/>
      <c r="BF88" s="524" t="str">
        <f>BF26</f>
        <v/>
      </c>
      <c r="BG88" s="525"/>
      <c r="BH88" s="525"/>
      <c r="BI88" s="526"/>
      <c r="BJ88" s="530" t="str">
        <f>BJ26</f>
        <v/>
      </c>
      <c r="BK88" s="531"/>
      <c r="BL88" s="531"/>
      <c r="BM88" s="532"/>
      <c r="BN88" s="530" t="str">
        <f>BN26</f>
        <v/>
      </c>
      <c r="BO88" s="531"/>
      <c r="BP88" s="532"/>
      <c r="BQ88" s="530" t="str">
        <f>BQ26</f>
        <v/>
      </c>
      <c r="BR88" s="531"/>
      <c r="BS88" s="539"/>
      <c r="BT88" s="542"/>
      <c r="BU88" s="544"/>
      <c r="BV88" s="489"/>
      <c r="BX88" s="511">
        <f t="shared" ref="BX88" si="21">BX26</f>
        <v>32</v>
      </c>
      <c r="BY88" s="514" t="str">
        <f>BY26</f>
        <v/>
      </c>
      <c r="BZ88" s="515"/>
      <c r="CA88" s="520" t="str">
        <f>CA26</f>
        <v/>
      </c>
      <c r="CB88" s="520"/>
      <c r="CC88" s="520"/>
      <c r="CD88" s="521"/>
      <c r="CE88" s="524" t="str">
        <f>CE26</f>
        <v/>
      </c>
      <c r="CF88" s="525"/>
      <c r="CG88" s="525"/>
      <c r="CH88" s="526"/>
      <c r="CI88" s="530" t="str">
        <f>CI26</f>
        <v/>
      </c>
      <c r="CJ88" s="531"/>
      <c r="CK88" s="531"/>
      <c r="CL88" s="532"/>
      <c r="CM88" s="530" t="str">
        <f>CM26</f>
        <v/>
      </c>
      <c r="CN88" s="531"/>
      <c r="CO88" s="532"/>
      <c r="CP88" s="530" t="str">
        <f>CP26</f>
        <v/>
      </c>
      <c r="CQ88" s="531"/>
      <c r="CR88" s="539"/>
      <c r="CS88" s="542"/>
      <c r="CT88" s="544"/>
      <c r="CU88" s="489"/>
      <c r="CW88" s="511">
        <f t="shared" ref="CW88" si="22">CW26</f>
        <v>41</v>
      </c>
      <c r="CX88" s="514" t="str">
        <f>CX26</f>
        <v/>
      </c>
      <c r="CY88" s="515"/>
      <c r="CZ88" s="520" t="str">
        <f>CZ26</f>
        <v/>
      </c>
      <c r="DA88" s="520"/>
      <c r="DB88" s="520"/>
      <c r="DC88" s="521"/>
      <c r="DD88" s="524" t="str">
        <f>DD26</f>
        <v/>
      </c>
      <c r="DE88" s="525"/>
      <c r="DF88" s="525"/>
      <c r="DG88" s="526"/>
      <c r="DH88" s="530" t="str">
        <f>DH26</f>
        <v/>
      </c>
      <c r="DI88" s="531"/>
      <c r="DJ88" s="531"/>
      <c r="DK88" s="532"/>
      <c r="DL88" s="530" t="str">
        <f>DL26</f>
        <v/>
      </c>
      <c r="DM88" s="531"/>
      <c r="DN88" s="532"/>
      <c r="DO88" s="530" t="str">
        <f>DO26</f>
        <v/>
      </c>
      <c r="DP88" s="531"/>
      <c r="DQ88" s="539"/>
      <c r="DR88" s="542"/>
      <c r="DS88" s="544"/>
      <c r="DT88" s="489"/>
      <c r="DV88" s="511">
        <f t="shared" ref="DV88" si="23">DV26</f>
        <v>50</v>
      </c>
      <c r="DW88" s="514" t="str">
        <f>DW26</f>
        <v/>
      </c>
      <c r="DX88" s="515"/>
      <c r="DY88" s="520" t="str">
        <f>DY26</f>
        <v/>
      </c>
      <c r="DZ88" s="520"/>
      <c r="EA88" s="520"/>
      <c r="EB88" s="521"/>
      <c r="EC88" s="524" t="str">
        <f>EC26</f>
        <v/>
      </c>
      <c r="ED88" s="525"/>
      <c r="EE88" s="525"/>
      <c r="EF88" s="526"/>
      <c r="EG88" s="530" t="str">
        <f>EG26</f>
        <v/>
      </c>
      <c r="EH88" s="531"/>
      <c r="EI88" s="531"/>
      <c r="EJ88" s="532"/>
      <c r="EK88" s="530" t="str">
        <f>EK26</f>
        <v/>
      </c>
      <c r="EL88" s="531"/>
      <c r="EM88" s="532"/>
      <c r="EN88" s="530" t="str">
        <f>EN26</f>
        <v/>
      </c>
      <c r="EO88" s="531"/>
      <c r="EP88" s="539"/>
      <c r="EQ88" s="542"/>
      <c r="ER88" s="544"/>
      <c r="ES88" s="489"/>
    </row>
    <row r="89" spans="1:149" ht="8.4" customHeight="1">
      <c r="A89" s="512"/>
      <c r="B89" s="516"/>
      <c r="C89" s="517"/>
      <c r="D89" s="522"/>
      <c r="E89" s="522"/>
      <c r="F89" s="522"/>
      <c r="G89" s="523"/>
      <c r="H89" s="527"/>
      <c r="I89" s="528"/>
      <c r="J89" s="528"/>
      <c r="K89" s="529"/>
      <c r="L89" s="533"/>
      <c r="M89" s="534"/>
      <c r="N89" s="534"/>
      <c r="O89" s="535"/>
      <c r="P89" s="533"/>
      <c r="Q89" s="534"/>
      <c r="R89" s="535"/>
      <c r="S89" s="533"/>
      <c r="T89" s="534"/>
      <c r="U89" s="540"/>
      <c r="V89" s="543"/>
      <c r="W89" s="545"/>
      <c r="X89" s="490"/>
      <c r="Z89" s="512"/>
      <c r="AA89" s="516"/>
      <c r="AB89" s="517"/>
      <c r="AC89" s="522"/>
      <c r="AD89" s="522"/>
      <c r="AE89" s="522"/>
      <c r="AF89" s="523"/>
      <c r="AG89" s="527"/>
      <c r="AH89" s="528"/>
      <c r="AI89" s="528"/>
      <c r="AJ89" s="529"/>
      <c r="AK89" s="533"/>
      <c r="AL89" s="534"/>
      <c r="AM89" s="534"/>
      <c r="AN89" s="535"/>
      <c r="AO89" s="533"/>
      <c r="AP89" s="534"/>
      <c r="AQ89" s="535"/>
      <c r="AR89" s="533"/>
      <c r="AS89" s="534"/>
      <c r="AT89" s="540"/>
      <c r="AU89" s="543"/>
      <c r="AV89" s="545"/>
      <c r="AW89" s="490"/>
      <c r="AY89" s="512"/>
      <c r="AZ89" s="516"/>
      <c r="BA89" s="517"/>
      <c r="BB89" s="522"/>
      <c r="BC89" s="522"/>
      <c r="BD89" s="522"/>
      <c r="BE89" s="523"/>
      <c r="BF89" s="527"/>
      <c r="BG89" s="528"/>
      <c r="BH89" s="528"/>
      <c r="BI89" s="529"/>
      <c r="BJ89" s="533"/>
      <c r="BK89" s="534"/>
      <c r="BL89" s="534"/>
      <c r="BM89" s="535"/>
      <c r="BN89" s="533"/>
      <c r="BO89" s="534"/>
      <c r="BP89" s="535"/>
      <c r="BQ89" s="533"/>
      <c r="BR89" s="534"/>
      <c r="BS89" s="540"/>
      <c r="BT89" s="543"/>
      <c r="BU89" s="545"/>
      <c r="BV89" s="490"/>
      <c r="BX89" s="512"/>
      <c r="BY89" s="516"/>
      <c r="BZ89" s="517"/>
      <c r="CA89" s="522"/>
      <c r="CB89" s="522"/>
      <c r="CC89" s="522"/>
      <c r="CD89" s="523"/>
      <c r="CE89" s="527"/>
      <c r="CF89" s="528"/>
      <c r="CG89" s="528"/>
      <c r="CH89" s="529"/>
      <c r="CI89" s="533"/>
      <c r="CJ89" s="534"/>
      <c r="CK89" s="534"/>
      <c r="CL89" s="535"/>
      <c r="CM89" s="533"/>
      <c r="CN89" s="534"/>
      <c r="CO89" s="535"/>
      <c r="CP89" s="533"/>
      <c r="CQ89" s="534"/>
      <c r="CR89" s="540"/>
      <c r="CS89" s="543"/>
      <c r="CT89" s="545"/>
      <c r="CU89" s="490"/>
      <c r="CW89" s="512"/>
      <c r="CX89" s="516"/>
      <c r="CY89" s="517"/>
      <c r="CZ89" s="522"/>
      <c r="DA89" s="522"/>
      <c r="DB89" s="522"/>
      <c r="DC89" s="523"/>
      <c r="DD89" s="527"/>
      <c r="DE89" s="528"/>
      <c r="DF89" s="528"/>
      <c r="DG89" s="529"/>
      <c r="DH89" s="533"/>
      <c r="DI89" s="534"/>
      <c r="DJ89" s="534"/>
      <c r="DK89" s="535"/>
      <c r="DL89" s="533"/>
      <c r="DM89" s="534"/>
      <c r="DN89" s="535"/>
      <c r="DO89" s="533"/>
      <c r="DP89" s="534"/>
      <c r="DQ89" s="540"/>
      <c r="DR89" s="543"/>
      <c r="DS89" s="545"/>
      <c r="DT89" s="490"/>
      <c r="DV89" s="512"/>
      <c r="DW89" s="516"/>
      <c r="DX89" s="517"/>
      <c r="DY89" s="522"/>
      <c r="DZ89" s="522"/>
      <c r="EA89" s="522"/>
      <c r="EB89" s="523"/>
      <c r="EC89" s="527"/>
      <c r="ED89" s="528"/>
      <c r="EE89" s="528"/>
      <c r="EF89" s="529"/>
      <c r="EG89" s="533"/>
      <c r="EH89" s="534"/>
      <c r="EI89" s="534"/>
      <c r="EJ89" s="535"/>
      <c r="EK89" s="533"/>
      <c r="EL89" s="534"/>
      <c r="EM89" s="535"/>
      <c r="EN89" s="533"/>
      <c r="EO89" s="534"/>
      <c r="EP89" s="540"/>
      <c r="EQ89" s="543"/>
      <c r="ER89" s="545"/>
      <c r="ES89" s="490"/>
    </row>
    <row r="90" spans="1:149" ht="16.8" customHeight="1">
      <c r="A90" s="513"/>
      <c r="B90" s="518"/>
      <c r="C90" s="519"/>
      <c r="D90" s="491" t="str">
        <f>D28</f>
        <v/>
      </c>
      <c r="E90" s="491"/>
      <c r="F90" s="491"/>
      <c r="G90" s="492"/>
      <c r="H90" s="493" t="str">
        <f>H28</f>
        <v>予・注</v>
      </c>
      <c r="I90" s="494"/>
      <c r="J90" s="495" t="str">
        <f>J28</f>
        <v>有・無</v>
      </c>
      <c r="K90" s="496"/>
      <c r="L90" s="536"/>
      <c r="M90" s="537"/>
      <c r="N90" s="537"/>
      <c r="O90" s="538"/>
      <c r="P90" s="536"/>
      <c r="Q90" s="537"/>
      <c r="R90" s="538"/>
      <c r="S90" s="536"/>
      <c r="T90" s="537"/>
      <c r="U90" s="541"/>
      <c r="V90" s="46"/>
      <c r="W90" s="47"/>
      <c r="X90" s="48"/>
      <c r="Z90" s="513"/>
      <c r="AA90" s="518"/>
      <c r="AB90" s="519"/>
      <c r="AC90" s="491" t="str">
        <f>AC28</f>
        <v/>
      </c>
      <c r="AD90" s="491"/>
      <c r="AE90" s="491"/>
      <c r="AF90" s="492"/>
      <c r="AG90" s="493" t="str">
        <f>AG28</f>
        <v>予・注</v>
      </c>
      <c r="AH90" s="494"/>
      <c r="AI90" s="495" t="str">
        <f>AI28</f>
        <v>有・無</v>
      </c>
      <c r="AJ90" s="496"/>
      <c r="AK90" s="536"/>
      <c r="AL90" s="537"/>
      <c r="AM90" s="537"/>
      <c r="AN90" s="538"/>
      <c r="AO90" s="536"/>
      <c r="AP90" s="537"/>
      <c r="AQ90" s="538"/>
      <c r="AR90" s="536"/>
      <c r="AS90" s="537"/>
      <c r="AT90" s="541"/>
      <c r="AU90" s="46"/>
      <c r="AV90" s="47"/>
      <c r="AW90" s="48"/>
      <c r="AY90" s="513"/>
      <c r="AZ90" s="518"/>
      <c r="BA90" s="519"/>
      <c r="BB90" s="491" t="str">
        <f>BB28</f>
        <v/>
      </c>
      <c r="BC90" s="491"/>
      <c r="BD90" s="491"/>
      <c r="BE90" s="492"/>
      <c r="BF90" s="493" t="str">
        <f>BF28</f>
        <v>予・注</v>
      </c>
      <c r="BG90" s="494"/>
      <c r="BH90" s="495" t="str">
        <f>BH28</f>
        <v>有・無</v>
      </c>
      <c r="BI90" s="496"/>
      <c r="BJ90" s="536"/>
      <c r="BK90" s="537"/>
      <c r="BL90" s="537"/>
      <c r="BM90" s="538"/>
      <c r="BN90" s="536"/>
      <c r="BO90" s="537"/>
      <c r="BP90" s="538"/>
      <c r="BQ90" s="536"/>
      <c r="BR90" s="537"/>
      <c r="BS90" s="541"/>
      <c r="BT90" s="46"/>
      <c r="BU90" s="47"/>
      <c r="BV90" s="48"/>
      <c r="BX90" s="513"/>
      <c r="BY90" s="518"/>
      <c r="BZ90" s="519"/>
      <c r="CA90" s="491" t="str">
        <f>CA28</f>
        <v/>
      </c>
      <c r="CB90" s="491"/>
      <c r="CC90" s="491"/>
      <c r="CD90" s="492"/>
      <c r="CE90" s="493" t="str">
        <f>CE28</f>
        <v>予・注</v>
      </c>
      <c r="CF90" s="494"/>
      <c r="CG90" s="495" t="str">
        <f>CG28</f>
        <v>有・無</v>
      </c>
      <c r="CH90" s="496"/>
      <c r="CI90" s="536"/>
      <c r="CJ90" s="537"/>
      <c r="CK90" s="537"/>
      <c r="CL90" s="538"/>
      <c r="CM90" s="536"/>
      <c r="CN90" s="537"/>
      <c r="CO90" s="538"/>
      <c r="CP90" s="536"/>
      <c r="CQ90" s="537"/>
      <c r="CR90" s="541"/>
      <c r="CS90" s="46"/>
      <c r="CT90" s="47"/>
      <c r="CU90" s="48"/>
      <c r="CW90" s="513"/>
      <c r="CX90" s="518"/>
      <c r="CY90" s="519"/>
      <c r="CZ90" s="491" t="str">
        <f>CZ28</f>
        <v/>
      </c>
      <c r="DA90" s="491"/>
      <c r="DB90" s="491"/>
      <c r="DC90" s="492"/>
      <c r="DD90" s="493" t="str">
        <f>DD28</f>
        <v>予・注</v>
      </c>
      <c r="DE90" s="494"/>
      <c r="DF90" s="495" t="str">
        <f>DF28</f>
        <v>有・無</v>
      </c>
      <c r="DG90" s="496"/>
      <c r="DH90" s="536"/>
      <c r="DI90" s="537"/>
      <c r="DJ90" s="537"/>
      <c r="DK90" s="538"/>
      <c r="DL90" s="536"/>
      <c r="DM90" s="537"/>
      <c r="DN90" s="538"/>
      <c r="DO90" s="536"/>
      <c r="DP90" s="537"/>
      <c r="DQ90" s="541"/>
      <c r="DR90" s="46"/>
      <c r="DS90" s="47"/>
      <c r="DT90" s="48"/>
      <c r="DV90" s="513"/>
      <c r="DW90" s="518"/>
      <c r="DX90" s="519"/>
      <c r="DY90" s="491" t="str">
        <f>DY28</f>
        <v/>
      </c>
      <c r="DZ90" s="491"/>
      <c r="EA90" s="491"/>
      <c r="EB90" s="492"/>
      <c r="EC90" s="493" t="str">
        <f>EC28</f>
        <v>予・注</v>
      </c>
      <c r="ED90" s="494"/>
      <c r="EE90" s="495" t="str">
        <f>EE28</f>
        <v>有・無</v>
      </c>
      <c r="EF90" s="496"/>
      <c r="EG90" s="536"/>
      <c r="EH90" s="537"/>
      <c r="EI90" s="537"/>
      <c r="EJ90" s="538"/>
      <c r="EK90" s="536"/>
      <c r="EL90" s="537"/>
      <c r="EM90" s="538"/>
      <c r="EN90" s="536"/>
      <c r="EO90" s="537"/>
      <c r="EP90" s="541"/>
      <c r="EQ90" s="46"/>
      <c r="ER90" s="47"/>
      <c r="ES90" s="48"/>
    </row>
    <row r="91" spans="1:149" ht="8.4" customHeight="1">
      <c r="A91" s="511">
        <f t="shared" ref="A91" si="24">A29</f>
        <v>6</v>
      </c>
      <c r="B91" s="514" t="str">
        <f>B29</f>
        <v/>
      </c>
      <c r="C91" s="515"/>
      <c r="D91" s="520" t="str">
        <f>D29</f>
        <v/>
      </c>
      <c r="E91" s="520"/>
      <c r="F91" s="520"/>
      <c r="G91" s="521"/>
      <c r="H91" s="524" t="str">
        <f>H29</f>
        <v/>
      </c>
      <c r="I91" s="525"/>
      <c r="J91" s="525"/>
      <c r="K91" s="526"/>
      <c r="L91" s="530" t="str">
        <f>L29</f>
        <v/>
      </c>
      <c r="M91" s="531"/>
      <c r="N91" s="531"/>
      <c r="O91" s="532"/>
      <c r="P91" s="530" t="str">
        <f>P29</f>
        <v/>
      </c>
      <c r="Q91" s="531"/>
      <c r="R91" s="532"/>
      <c r="S91" s="530" t="str">
        <f>S29</f>
        <v/>
      </c>
      <c r="T91" s="531"/>
      <c r="U91" s="539"/>
      <c r="V91" s="542"/>
      <c r="W91" s="544"/>
      <c r="X91" s="489"/>
      <c r="Z91" s="511">
        <f t="shared" ref="Z91" si="25">Z29</f>
        <v>15</v>
      </c>
      <c r="AA91" s="514" t="str">
        <f>AA29</f>
        <v/>
      </c>
      <c r="AB91" s="515"/>
      <c r="AC91" s="520" t="str">
        <f>AC29</f>
        <v/>
      </c>
      <c r="AD91" s="520"/>
      <c r="AE91" s="520"/>
      <c r="AF91" s="521"/>
      <c r="AG91" s="524" t="str">
        <f>AG29</f>
        <v/>
      </c>
      <c r="AH91" s="525"/>
      <c r="AI91" s="525"/>
      <c r="AJ91" s="526"/>
      <c r="AK91" s="530" t="str">
        <f>AK29</f>
        <v/>
      </c>
      <c r="AL91" s="531"/>
      <c r="AM91" s="531"/>
      <c r="AN91" s="532"/>
      <c r="AO91" s="530" t="str">
        <f>AO29</f>
        <v/>
      </c>
      <c r="AP91" s="531"/>
      <c r="AQ91" s="532"/>
      <c r="AR91" s="530" t="str">
        <f>AR29</f>
        <v/>
      </c>
      <c r="AS91" s="531"/>
      <c r="AT91" s="539"/>
      <c r="AU91" s="542"/>
      <c r="AV91" s="544"/>
      <c r="AW91" s="489"/>
      <c r="AY91" s="511">
        <f t="shared" ref="AY91" si="26">AY29</f>
        <v>24</v>
      </c>
      <c r="AZ91" s="514" t="str">
        <f>AZ29</f>
        <v/>
      </c>
      <c r="BA91" s="515"/>
      <c r="BB91" s="520" t="str">
        <f>BB29</f>
        <v/>
      </c>
      <c r="BC91" s="520"/>
      <c r="BD91" s="520"/>
      <c r="BE91" s="521"/>
      <c r="BF91" s="524" t="str">
        <f>BF29</f>
        <v/>
      </c>
      <c r="BG91" s="525"/>
      <c r="BH91" s="525"/>
      <c r="BI91" s="526"/>
      <c r="BJ91" s="530" t="str">
        <f>BJ29</f>
        <v/>
      </c>
      <c r="BK91" s="531"/>
      <c r="BL91" s="531"/>
      <c r="BM91" s="532"/>
      <c r="BN91" s="530" t="str">
        <f>BN29</f>
        <v/>
      </c>
      <c r="BO91" s="531"/>
      <c r="BP91" s="532"/>
      <c r="BQ91" s="530" t="str">
        <f>BQ29</f>
        <v/>
      </c>
      <c r="BR91" s="531"/>
      <c r="BS91" s="539"/>
      <c r="BT91" s="542"/>
      <c r="BU91" s="544"/>
      <c r="BV91" s="489"/>
      <c r="BX91" s="511">
        <f t="shared" ref="BX91" si="27">BX29</f>
        <v>33</v>
      </c>
      <c r="BY91" s="514" t="str">
        <f>BY29</f>
        <v/>
      </c>
      <c r="BZ91" s="515"/>
      <c r="CA91" s="520" t="str">
        <f>CA29</f>
        <v/>
      </c>
      <c r="CB91" s="520"/>
      <c r="CC91" s="520"/>
      <c r="CD91" s="521"/>
      <c r="CE91" s="524" t="str">
        <f>CE29</f>
        <v/>
      </c>
      <c r="CF91" s="525"/>
      <c r="CG91" s="525"/>
      <c r="CH91" s="526"/>
      <c r="CI91" s="530" t="str">
        <f>CI29</f>
        <v/>
      </c>
      <c r="CJ91" s="531"/>
      <c r="CK91" s="531"/>
      <c r="CL91" s="532"/>
      <c r="CM91" s="530" t="str">
        <f>CM29</f>
        <v/>
      </c>
      <c r="CN91" s="531"/>
      <c r="CO91" s="532"/>
      <c r="CP91" s="530" t="str">
        <f>CP29</f>
        <v/>
      </c>
      <c r="CQ91" s="531"/>
      <c r="CR91" s="539"/>
      <c r="CS91" s="542"/>
      <c r="CT91" s="544"/>
      <c r="CU91" s="489"/>
      <c r="CW91" s="511">
        <f t="shared" ref="CW91" si="28">CW29</f>
        <v>42</v>
      </c>
      <c r="CX91" s="514" t="str">
        <f>CX29</f>
        <v/>
      </c>
      <c r="CY91" s="515"/>
      <c r="CZ91" s="520" t="str">
        <f>CZ29</f>
        <v/>
      </c>
      <c r="DA91" s="520"/>
      <c r="DB91" s="520"/>
      <c r="DC91" s="521"/>
      <c r="DD91" s="524" t="str">
        <f>DD29</f>
        <v/>
      </c>
      <c r="DE91" s="525"/>
      <c r="DF91" s="525"/>
      <c r="DG91" s="526"/>
      <c r="DH91" s="530" t="str">
        <f>DH29</f>
        <v/>
      </c>
      <c r="DI91" s="531"/>
      <c r="DJ91" s="531"/>
      <c r="DK91" s="532"/>
      <c r="DL91" s="530" t="str">
        <f>DL29</f>
        <v/>
      </c>
      <c r="DM91" s="531"/>
      <c r="DN91" s="532"/>
      <c r="DO91" s="530" t="str">
        <f>DO29</f>
        <v/>
      </c>
      <c r="DP91" s="531"/>
      <c r="DQ91" s="539"/>
      <c r="DR91" s="542"/>
      <c r="DS91" s="544"/>
      <c r="DT91" s="489"/>
      <c r="DV91" s="511">
        <f t="shared" ref="DV91" si="29">DV29</f>
        <v>51</v>
      </c>
      <c r="DW91" s="514" t="str">
        <f>DW29</f>
        <v/>
      </c>
      <c r="DX91" s="515"/>
      <c r="DY91" s="520" t="str">
        <f>DY29</f>
        <v/>
      </c>
      <c r="DZ91" s="520"/>
      <c r="EA91" s="520"/>
      <c r="EB91" s="521"/>
      <c r="EC91" s="524" t="str">
        <f>EC29</f>
        <v/>
      </c>
      <c r="ED91" s="525"/>
      <c r="EE91" s="525"/>
      <c r="EF91" s="526"/>
      <c r="EG91" s="530" t="str">
        <f>EG29</f>
        <v/>
      </c>
      <c r="EH91" s="531"/>
      <c r="EI91" s="531"/>
      <c r="EJ91" s="532"/>
      <c r="EK91" s="530" t="str">
        <f>EK29</f>
        <v/>
      </c>
      <c r="EL91" s="531"/>
      <c r="EM91" s="532"/>
      <c r="EN91" s="530" t="str">
        <f>EN29</f>
        <v/>
      </c>
      <c r="EO91" s="531"/>
      <c r="EP91" s="539"/>
      <c r="EQ91" s="542"/>
      <c r="ER91" s="544"/>
      <c r="ES91" s="489"/>
    </row>
    <row r="92" spans="1:149" ht="8.4" customHeight="1">
      <c r="A92" s="512"/>
      <c r="B92" s="516"/>
      <c r="C92" s="517"/>
      <c r="D92" s="522"/>
      <c r="E92" s="522"/>
      <c r="F92" s="522"/>
      <c r="G92" s="523"/>
      <c r="H92" s="527"/>
      <c r="I92" s="528"/>
      <c r="J92" s="528"/>
      <c r="K92" s="529"/>
      <c r="L92" s="533"/>
      <c r="M92" s="534"/>
      <c r="N92" s="534"/>
      <c r="O92" s="535"/>
      <c r="P92" s="533"/>
      <c r="Q92" s="534"/>
      <c r="R92" s="535"/>
      <c r="S92" s="533"/>
      <c r="T92" s="534"/>
      <c r="U92" s="540"/>
      <c r="V92" s="543"/>
      <c r="W92" s="545"/>
      <c r="X92" s="490"/>
      <c r="Z92" s="512"/>
      <c r="AA92" s="516"/>
      <c r="AB92" s="517"/>
      <c r="AC92" s="522"/>
      <c r="AD92" s="522"/>
      <c r="AE92" s="522"/>
      <c r="AF92" s="523"/>
      <c r="AG92" s="527"/>
      <c r="AH92" s="528"/>
      <c r="AI92" s="528"/>
      <c r="AJ92" s="529"/>
      <c r="AK92" s="533"/>
      <c r="AL92" s="534"/>
      <c r="AM92" s="534"/>
      <c r="AN92" s="535"/>
      <c r="AO92" s="533"/>
      <c r="AP92" s="534"/>
      <c r="AQ92" s="535"/>
      <c r="AR92" s="533"/>
      <c r="AS92" s="534"/>
      <c r="AT92" s="540"/>
      <c r="AU92" s="543"/>
      <c r="AV92" s="545"/>
      <c r="AW92" s="490"/>
      <c r="AY92" s="512"/>
      <c r="AZ92" s="516"/>
      <c r="BA92" s="517"/>
      <c r="BB92" s="522"/>
      <c r="BC92" s="522"/>
      <c r="BD92" s="522"/>
      <c r="BE92" s="523"/>
      <c r="BF92" s="527"/>
      <c r="BG92" s="528"/>
      <c r="BH92" s="528"/>
      <c r="BI92" s="529"/>
      <c r="BJ92" s="533"/>
      <c r="BK92" s="534"/>
      <c r="BL92" s="534"/>
      <c r="BM92" s="535"/>
      <c r="BN92" s="533"/>
      <c r="BO92" s="534"/>
      <c r="BP92" s="535"/>
      <c r="BQ92" s="533"/>
      <c r="BR92" s="534"/>
      <c r="BS92" s="540"/>
      <c r="BT92" s="543"/>
      <c r="BU92" s="545"/>
      <c r="BV92" s="490"/>
      <c r="BX92" s="512"/>
      <c r="BY92" s="516"/>
      <c r="BZ92" s="517"/>
      <c r="CA92" s="522"/>
      <c r="CB92" s="522"/>
      <c r="CC92" s="522"/>
      <c r="CD92" s="523"/>
      <c r="CE92" s="527"/>
      <c r="CF92" s="528"/>
      <c r="CG92" s="528"/>
      <c r="CH92" s="529"/>
      <c r="CI92" s="533"/>
      <c r="CJ92" s="534"/>
      <c r="CK92" s="534"/>
      <c r="CL92" s="535"/>
      <c r="CM92" s="533"/>
      <c r="CN92" s="534"/>
      <c r="CO92" s="535"/>
      <c r="CP92" s="533"/>
      <c r="CQ92" s="534"/>
      <c r="CR92" s="540"/>
      <c r="CS92" s="543"/>
      <c r="CT92" s="545"/>
      <c r="CU92" s="490"/>
      <c r="CW92" s="512"/>
      <c r="CX92" s="516"/>
      <c r="CY92" s="517"/>
      <c r="CZ92" s="522"/>
      <c r="DA92" s="522"/>
      <c r="DB92" s="522"/>
      <c r="DC92" s="523"/>
      <c r="DD92" s="527"/>
      <c r="DE92" s="528"/>
      <c r="DF92" s="528"/>
      <c r="DG92" s="529"/>
      <c r="DH92" s="533"/>
      <c r="DI92" s="534"/>
      <c r="DJ92" s="534"/>
      <c r="DK92" s="535"/>
      <c r="DL92" s="533"/>
      <c r="DM92" s="534"/>
      <c r="DN92" s="535"/>
      <c r="DO92" s="533"/>
      <c r="DP92" s="534"/>
      <c r="DQ92" s="540"/>
      <c r="DR92" s="543"/>
      <c r="DS92" s="545"/>
      <c r="DT92" s="490"/>
      <c r="DV92" s="512"/>
      <c r="DW92" s="516"/>
      <c r="DX92" s="517"/>
      <c r="DY92" s="522"/>
      <c r="DZ92" s="522"/>
      <c r="EA92" s="522"/>
      <c r="EB92" s="523"/>
      <c r="EC92" s="527"/>
      <c r="ED92" s="528"/>
      <c r="EE92" s="528"/>
      <c r="EF92" s="529"/>
      <c r="EG92" s="533"/>
      <c r="EH92" s="534"/>
      <c r="EI92" s="534"/>
      <c r="EJ92" s="535"/>
      <c r="EK92" s="533"/>
      <c r="EL92" s="534"/>
      <c r="EM92" s="535"/>
      <c r="EN92" s="533"/>
      <c r="EO92" s="534"/>
      <c r="EP92" s="540"/>
      <c r="EQ92" s="543"/>
      <c r="ER92" s="545"/>
      <c r="ES92" s="490"/>
    </row>
    <row r="93" spans="1:149" ht="16.8" customHeight="1">
      <c r="A93" s="513"/>
      <c r="B93" s="518"/>
      <c r="C93" s="519"/>
      <c r="D93" s="491" t="str">
        <f>D31</f>
        <v/>
      </c>
      <c r="E93" s="491"/>
      <c r="F93" s="491"/>
      <c r="G93" s="492"/>
      <c r="H93" s="493" t="str">
        <f>H31</f>
        <v>予・注</v>
      </c>
      <c r="I93" s="494"/>
      <c r="J93" s="495" t="str">
        <f>J31</f>
        <v>有・無</v>
      </c>
      <c r="K93" s="496"/>
      <c r="L93" s="536"/>
      <c r="M93" s="537"/>
      <c r="N93" s="537"/>
      <c r="O93" s="538"/>
      <c r="P93" s="536"/>
      <c r="Q93" s="537"/>
      <c r="R93" s="538"/>
      <c r="S93" s="536"/>
      <c r="T93" s="537"/>
      <c r="U93" s="541"/>
      <c r="V93" s="46"/>
      <c r="W93" s="47"/>
      <c r="X93" s="48"/>
      <c r="Z93" s="513"/>
      <c r="AA93" s="518"/>
      <c r="AB93" s="519"/>
      <c r="AC93" s="491" t="str">
        <f>AC31</f>
        <v/>
      </c>
      <c r="AD93" s="491"/>
      <c r="AE93" s="491"/>
      <c r="AF93" s="492"/>
      <c r="AG93" s="493" t="str">
        <f>AG31</f>
        <v>予・注</v>
      </c>
      <c r="AH93" s="494"/>
      <c r="AI93" s="495" t="str">
        <f>AI31</f>
        <v>有・無</v>
      </c>
      <c r="AJ93" s="496"/>
      <c r="AK93" s="536"/>
      <c r="AL93" s="537"/>
      <c r="AM93" s="537"/>
      <c r="AN93" s="538"/>
      <c r="AO93" s="536"/>
      <c r="AP93" s="537"/>
      <c r="AQ93" s="538"/>
      <c r="AR93" s="536"/>
      <c r="AS93" s="537"/>
      <c r="AT93" s="541"/>
      <c r="AU93" s="46"/>
      <c r="AV93" s="47"/>
      <c r="AW93" s="48"/>
      <c r="AY93" s="513"/>
      <c r="AZ93" s="518"/>
      <c r="BA93" s="519"/>
      <c r="BB93" s="491" t="str">
        <f>BB31</f>
        <v/>
      </c>
      <c r="BC93" s="491"/>
      <c r="BD93" s="491"/>
      <c r="BE93" s="492"/>
      <c r="BF93" s="493" t="str">
        <f>BF31</f>
        <v>予・注</v>
      </c>
      <c r="BG93" s="494"/>
      <c r="BH93" s="495" t="str">
        <f>BH31</f>
        <v>有・無</v>
      </c>
      <c r="BI93" s="496"/>
      <c r="BJ93" s="536"/>
      <c r="BK93" s="537"/>
      <c r="BL93" s="537"/>
      <c r="BM93" s="538"/>
      <c r="BN93" s="536"/>
      <c r="BO93" s="537"/>
      <c r="BP93" s="538"/>
      <c r="BQ93" s="536"/>
      <c r="BR93" s="537"/>
      <c r="BS93" s="541"/>
      <c r="BT93" s="46"/>
      <c r="BU93" s="47"/>
      <c r="BV93" s="48"/>
      <c r="BX93" s="513"/>
      <c r="BY93" s="518"/>
      <c r="BZ93" s="519"/>
      <c r="CA93" s="491" t="str">
        <f>CA31</f>
        <v/>
      </c>
      <c r="CB93" s="491"/>
      <c r="CC93" s="491"/>
      <c r="CD93" s="492"/>
      <c r="CE93" s="493" t="str">
        <f>CE31</f>
        <v>予・注</v>
      </c>
      <c r="CF93" s="494"/>
      <c r="CG93" s="495" t="str">
        <f>CG31</f>
        <v>有・無</v>
      </c>
      <c r="CH93" s="496"/>
      <c r="CI93" s="536"/>
      <c r="CJ93" s="537"/>
      <c r="CK93" s="537"/>
      <c r="CL93" s="538"/>
      <c r="CM93" s="536"/>
      <c r="CN93" s="537"/>
      <c r="CO93" s="538"/>
      <c r="CP93" s="536"/>
      <c r="CQ93" s="537"/>
      <c r="CR93" s="541"/>
      <c r="CS93" s="46"/>
      <c r="CT93" s="47"/>
      <c r="CU93" s="48"/>
      <c r="CW93" s="513"/>
      <c r="CX93" s="518"/>
      <c r="CY93" s="519"/>
      <c r="CZ93" s="491" t="str">
        <f>CZ31</f>
        <v/>
      </c>
      <c r="DA93" s="491"/>
      <c r="DB93" s="491"/>
      <c r="DC93" s="492"/>
      <c r="DD93" s="493" t="str">
        <f>DD31</f>
        <v>予・注</v>
      </c>
      <c r="DE93" s="494"/>
      <c r="DF93" s="495" t="str">
        <f>DF31</f>
        <v>有・無</v>
      </c>
      <c r="DG93" s="496"/>
      <c r="DH93" s="536"/>
      <c r="DI93" s="537"/>
      <c r="DJ93" s="537"/>
      <c r="DK93" s="538"/>
      <c r="DL93" s="536"/>
      <c r="DM93" s="537"/>
      <c r="DN93" s="538"/>
      <c r="DO93" s="536"/>
      <c r="DP93" s="537"/>
      <c r="DQ93" s="541"/>
      <c r="DR93" s="46"/>
      <c r="DS93" s="47"/>
      <c r="DT93" s="48"/>
      <c r="DV93" s="513"/>
      <c r="DW93" s="518"/>
      <c r="DX93" s="519"/>
      <c r="DY93" s="491" t="str">
        <f>DY31</f>
        <v/>
      </c>
      <c r="DZ93" s="491"/>
      <c r="EA93" s="491"/>
      <c r="EB93" s="492"/>
      <c r="EC93" s="493" t="str">
        <f>EC31</f>
        <v>予・注</v>
      </c>
      <c r="ED93" s="494"/>
      <c r="EE93" s="495" t="str">
        <f>EE31</f>
        <v>有・無</v>
      </c>
      <c r="EF93" s="496"/>
      <c r="EG93" s="536"/>
      <c r="EH93" s="537"/>
      <c r="EI93" s="537"/>
      <c r="EJ93" s="538"/>
      <c r="EK93" s="536"/>
      <c r="EL93" s="537"/>
      <c r="EM93" s="538"/>
      <c r="EN93" s="536"/>
      <c r="EO93" s="537"/>
      <c r="EP93" s="541"/>
      <c r="EQ93" s="46"/>
      <c r="ER93" s="47"/>
      <c r="ES93" s="48"/>
    </row>
    <row r="94" spans="1:149" ht="8.4" customHeight="1">
      <c r="A94" s="511">
        <f t="shared" ref="A94" si="30">A32</f>
        <v>7</v>
      </c>
      <c r="B94" s="514" t="str">
        <f>B32</f>
        <v/>
      </c>
      <c r="C94" s="515"/>
      <c r="D94" s="520" t="str">
        <f>D32</f>
        <v/>
      </c>
      <c r="E94" s="520"/>
      <c r="F94" s="520"/>
      <c r="G94" s="521"/>
      <c r="H94" s="524" t="str">
        <f>H32</f>
        <v/>
      </c>
      <c r="I94" s="525"/>
      <c r="J94" s="525"/>
      <c r="K94" s="526"/>
      <c r="L94" s="530" t="str">
        <f>L32</f>
        <v/>
      </c>
      <c r="M94" s="531"/>
      <c r="N94" s="531"/>
      <c r="O94" s="532"/>
      <c r="P94" s="530" t="str">
        <f>P32</f>
        <v/>
      </c>
      <c r="Q94" s="531"/>
      <c r="R94" s="532"/>
      <c r="S94" s="530" t="str">
        <f>S32</f>
        <v/>
      </c>
      <c r="T94" s="531"/>
      <c r="U94" s="539"/>
      <c r="V94" s="542"/>
      <c r="W94" s="544"/>
      <c r="X94" s="489"/>
      <c r="Z94" s="511">
        <f t="shared" ref="Z94" si="31">Z32</f>
        <v>16</v>
      </c>
      <c r="AA94" s="514" t="str">
        <f>AA32</f>
        <v/>
      </c>
      <c r="AB94" s="515"/>
      <c r="AC94" s="520" t="str">
        <f>AC32</f>
        <v/>
      </c>
      <c r="AD94" s="520"/>
      <c r="AE94" s="520"/>
      <c r="AF94" s="521"/>
      <c r="AG94" s="524" t="str">
        <f>AG32</f>
        <v/>
      </c>
      <c r="AH94" s="525"/>
      <c r="AI94" s="525"/>
      <c r="AJ94" s="526"/>
      <c r="AK94" s="530" t="str">
        <f>AK32</f>
        <v/>
      </c>
      <c r="AL94" s="531"/>
      <c r="AM94" s="531"/>
      <c r="AN94" s="532"/>
      <c r="AO94" s="530" t="str">
        <f>AO32</f>
        <v/>
      </c>
      <c r="AP94" s="531"/>
      <c r="AQ94" s="532"/>
      <c r="AR94" s="530" t="str">
        <f>AR32</f>
        <v/>
      </c>
      <c r="AS94" s="531"/>
      <c r="AT94" s="539"/>
      <c r="AU94" s="542"/>
      <c r="AV94" s="544"/>
      <c r="AW94" s="489"/>
      <c r="AY94" s="511">
        <f t="shared" ref="AY94" si="32">AY32</f>
        <v>25</v>
      </c>
      <c r="AZ94" s="514" t="str">
        <f>AZ32</f>
        <v/>
      </c>
      <c r="BA94" s="515"/>
      <c r="BB94" s="520" t="str">
        <f>BB32</f>
        <v/>
      </c>
      <c r="BC94" s="520"/>
      <c r="BD94" s="520"/>
      <c r="BE94" s="521"/>
      <c r="BF94" s="524" t="str">
        <f>BF32</f>
        <v/>
      </c>
      <c r="BG94" s="525"/>
      <c r="BH94" s="525"/>
      <c r="BI94" s="526"/>
      <c r="BJ94" s="530" t="str">
        <f>BJ32</f>
        <v/>
      </c>
      <c r="BK94" s="531"/>
      <c r="BL94" s="531"/>
      <c r="BM94" s="532"/>
      <c r="BN94" s="530" t="str">
        <f>BN32</f>
        <v/>
      </c>
      <c r="BO94" s="531"/>
      <c r="BP94" s="532"/>
      <c r="BQ94" s="530" t="str">
        <f>BQ32</f>
        <v/>
      </c>
      <c r="BR94" s="531"/>
      <c r="BS94" s="539"/>
      <c r="BT94" s="542"/>
      <c r="BU94" s="544"/>
      <c r="BV94" s="489"/>
      <c r="BX94" s="511">
        <f t="shared" ref="BX94" si="33">BX32</f>
        <v>34</v>
      </c>
      <c r="BY94" s="514" t="str">
        <f>BY32</f>
        <v/>
      </c>
      <c r="BZ94" s="515"/>
      <c r="CA94" s="520" t="str">
        <f>CA32</f>
        <v/>
      </c>
      <c r="CB94" s="520"/>
      <c r="CC94" s="520"/>
      <c r="CD94" s="521"/>
      <c r="CE94" s="524" t="str">
        <f>CE32</f>
        <v/>
      </c>
      <c r="CF94" s="525"/>
      <c r="CG94" s="525"/>
      <c r="CH94" s="526"/>
      <c r="CI94" s="530" t="str">
        <f>CI32</f>
        <v/>
      </c>
      <c r="CJ94" s="531"/>
      <c r="CK94" s="531"/>
      <c r="CL94" s="532"/>
      <c r="CM94" s="530" t="str">
        <f>CM32</f>
        <v/>
      </c>
      <c r="CN94" s="531"/>
      <c r="CO94" s="532"/>
      <c r="CP94" s="530" t="str">
        <f>CP32</f>
        <v/>
      </c>
      <c r="CQ94" s="531"/>
      <c r="CR94" s="539"/>
      <c r="CS94" s="542"/>
      <c r="CT94" s="544"/>
      <c r="CU94" s="489"/>
      <c r="CW94" s="511">
        <f t="shared" ref="CW94" si="34">CW32</f>
        <v>43</v>
      </c>
      <c r="CX94" s="514" t="str">
        <f>CX32</f>
        <v/>
      </c>
      <c r="CY94" s="515"/>
      <c r="CZ94" s="520" t="str">
        <f>CZ32</f>
        <v/>
      </c>
      <c r="DA94" s="520"/>
      <c r="DB94" s="520"/>
      <c r="DC94" s="521"/>
      <c r="DD94" s="524" t="str">
        <f>DD32</f>
        <v/>
      </c>
      <c r="DE94" s="525"/>
      <c r="DF94" s="525"/>
      <c r="DG94" s="526"/>
      <c r="DH94" s="530" t="str">
        <f>DH32</f>
        <v/>
      </c>
      <c r="DI94" s="531"/>
      <c r="DJ94" s="531"/>
      <c r="DK94" s="532"/>
      <c r="DL94" s="530" t="str">
        <f>DL32</f>
        <v/>
      </c>
      <c r="DM94" s="531"/>
      <c r="DN94" s="532"/>
      <c r="DO94" s="530" t="str">
        <f>DO32</f>
        <v/>
      </c>
      <c r="DP94" s="531"/>
      <c r="DQ94" s="539"/>
      <c r="DR94" s="542"/>
      <c r="DS94" s="544"/>
      <c r="DT94" s="489"/>
      <c r="DV94" s="511">
        <f t="shared" ref="DV94" si="35">DV32</f>
        <v>52</v>
      </c>
      <c r="DW94" s="514" t="str">
        <f>DW32</f>
        <v/>
      </c>
      <c r="DX94" s="515"/>
      <c r="DY94" s="520" t="str">
        <f>DY32</f>
        <v/>
      </c>
      <c r="DZ94" s="520"/>
      <c r="EA94" s="520"/>
      <c r="EB94" s="521"/>
      <c r="EC94" s="524" t="str">
        <f>EC32</f>
        <v/>
      </c>
      <c r="ED94" s="525"/>
      <c r="EE94" s="525"/>
      <c r="EF94" s="526"/>
      <c r="EG94" s="530" t="str">
        <f>EG32</f>
        <v/>
      </c>
      <c r="EH94" s="531"/>
      <c r="EI94" s="531"/>
      <c r="EJ94" s="532"/>
      <c r="EK94" s="530" t="str">
        <f>EK32</f>
        <v/>
      </c>
      <c r="EL94" s="531"/>
      <c r="EM94" s="532"/>
      <c r="EN94" s="530" t="str">
        <f>EN32</f>
        <v/>
      </c>
      <c r="EO94" s="531"/>
      <c r="EP94" s="539"/>
      <c r="EQ94" s="542"/>
      <c r="ER94" s="544"/>
      <c r="ES94" s="489"/>
    </row>
    <row r="95" spans="1:149" ht="8.4" customHeight="1">
      <c r="A95" s="512"/>
      <c r="B95" s="516"/>
      <c r="C95" s="517"/>
      <c r="D95" s="522"/>
      <c r="E95" s="522"/>
      <c r="F95" s="522"/>
      <c r="G95" s="523"/>
      <c r="H95" s="527"/>
      <c r="I95" s="528"/>
      <c r="J95" s="528"/>
      <c r="K95" s="529"/>
      <c r="L95" s="533"/>
      <c r="M95" s="534"/>
      <c r="N95" s="534"/>
      <c r="O95" s="535"/>
      <c r="P95" s="533"/>
      <c r="Q95" s="534"/>
      <c r="R95" s="535"/>
      <c r="S95" s="533"/>
      <c r="T95" s="534"/>
      <c r="U95" s="540"/>
      <c r="V95" s="543"/>
      <c r="W95" s="545"/>
      <c r="X95" s="490"/>
      <c r="Z95" s="512"/>
      <c r="AA95" s="516"/>
      <c r="AB95" s="517"/>
      <c r="AC95" s="522"/>
      <c r="AD95" s="522"/>
      <c r="AE95" s="522"/>
      <c r="AF95" s="523"/>
      <c r="AG95" s="527"/>
      <c r="AH95" s="528"/>
      <c r="AI95" s="528"/>
      <c r="AJ95" s="529"/>
      <c r="AK95" s="533"/>
      <c r="AL95" s="534"/>
      <c r="AM95" s="534"/>
      <c r="AN95" s="535"/>
      <c r="AO95" s="533"/>
      <c r="AP95" s="534"/>
      <c r="AQ95" s="535"/>
      <c r="AR95" s="533"/>
      <c r="AS95" s="534"/>
      <c r="AT95" s="540"/>
      <c r="AU95" s="543"/>
      <c r="AV95" s="545"/>
      <c r="AW95" s="490"/>
      <c r="AY95" s="512"/>
      <c r="AZ95" s="516"/>
      <c r="BA95" s="517"/>
      <c r="BB95" s="522"/>
      <c r="BC95" s="522"/>
      <c r="BD95" s="522"/>
      <c r="BE95" s="523"/>
      <c r="BF95" s="527"/>
      <c r="BG95" s="528"/>
      <c r="BH95" s="528"/>
      <c r="BI95" s="529"/>
      <c r="BJ95" s="533"/>
      <c r="BK95" s="534"/>
      <c r="BL95" s="534"/>
      <c r="BM95" s="535"/>
      <c r="BN95" s="533"/>
      <c r="BO95" s="534"/>
      <c r="BP95" s="535"/>
      <c r="BQ95" s="533"/>
      <c r="BR95" s="534"/>
      <c r="BS95" s="540"/>
      <c r="BT95" s="543"/>
      <c r="BU95" s="545"/>
      <c r="BV95" s="490"/>
      <c r="BX95" s="512"/>
      <c r="BY95" s="516"/>
      <c r="BZ95" s="517"/>
      <c r="CA95" s="522"/>
      <c r="CB95" s="522"/>
      <c r="CC95" s="522"/>
      <c r="CD95" s="523"/>
      <c r="CE95" s="527"/>
      <c r="CF95" s="528"/>
      <c r="CG95" s="528"/>
      <c r="CH95" s="529"/>
      <c r="CI95" s="533"/>
      <c r="CJ95" s="534"/>
      <c r="CK95" s="534"/>
      <c r="CL95" s="535"/>
      <c r="CM95" s="533"/>
      <c r="CN95" s="534"/>
      <c r="CO95" s="535"/>
      <c r="CP95" s="533"/>
      <c r="CQ95" s="534"/>
      <c r="CR95" s="540"/>
      <c r="CS95" s="543"/>
      <c r="CT95" s="545"/>
      <c r="CU95" s="490"/>
      <c r="CW95" s="512"/>
      <c r="CX95" s="516"/>
      <c r="CY95" s="517"/>
      <c r="CZ95" s="522"/>
      <c r="DA95" s="522"/>
      <c r="DB95" s="522"/>
      <c r="DC95" s="523"/>
      <c r="DD95" s="527"/>
      <c r="DE95" s="528"/>
      <c r="DF95" s="528"/>
      <c r="DG95" s="529"/>
      <c r="DH95" s="533"/>
      <c r="DI95" s="534"/>
      <c r="DJ95" s="534"/>
      <c r="DK95" s="535"/>
      <c r="DL95" s="533"/>
      <c r="DM95" s="534"/>
      <c r="DN95" s="535"/>
      <c r="DO95" s="533"/>
      <c r="DP95" s="534"/>
      <c r="DQ95" s="540"/>
      <c r="DR95" s="543"/>
      <c r="DS95" s="545"/>
      <c r="DT95" s="490"/>
      <c r="DV95" s="512"/>
      <c r="DW95" s="516"/>
      <c r="DX95" s="517"/>
      <c r="DY95" s="522"/>
      <c r="DZ95" s="522"/>
      <c r="EA95" s="522"/>
      <c r="EB95" s="523"/>
      <c r="EC95" s="527"/>
      <c r="ED95" s="528"/>
      <c r="EE95" s="528"/>
      <c r="EF95" s="529"/>
      <c r="EG95" s="533"/>
      <c r="EH95" s="534"/>
      <c r="EI95" s="534"/>
      <c r="EJ95" s="535"/>
      <c r="EK95" s="533"/>
      <c r="EL95" s="534"/>
      <c r="EM95" s="535"/>
      <c r="EN95" s="533"/>
      <c r="EO95" s="534"/>
      <c r="EP95" s="540"/>
      <c r="EQ95" s="543"/>
      <c r="ER95" s="545"/>
      <c r="ES95" s="490"/>
    </row>
    <row r="96" spans="1:149" ht="16.8" customHeight="1">
      <c r="A96" s="513"/>
      <c r="B96" s="518"/>
      <c r="C96" s="519"/>
      <c r="D96" s="491" t="str">
        <f>D34</f>
        <v/>
      </c>
      <c r="E96" s="491"/>
      <c r="F96" s="491"/>
      <c r="G96" s="492"/>
      <c r="H96" s="493" t="str">
        <f>H34</f>
        <v>予・注</v>
      </c>
      <c r="I96" s="494"/>
      <c r="J96" s="495" t="str">
        <f>J34</f>
        <v>有・無</v>
      </c>
      <c r="K96" s="496"/>
      <c r="L96" s="536"/>
      <c r="M96" s="537"/>
      <c r="N96" s="537"/>
      <c r="O96" s="538"/>
      <c r="P96" s="536"/>
      <c r="Q96" s="537"/>
      <c r="R96" s="538"/>
      <c r="S96" s="536"/>
      <c r="T96" s="537"/>
      <c r="U96" s="541"/>
      <c r="V96" s="46"/>
      <c r="W96" s="47"/>
      <c r="X96" s="48"/>
      <c r="Z96" s="513"/>
      <c r="AA96" s="518"/>
      <c r="AB96" s="519"/>
      <c r="AC96" s="491" t="str">
        <f>AC34</f>
        <v/>
      </c>
      <c r="AD96" s="491"/>
      <c r="AE96" s="491"/>
      <c r="AF96" s="492"/>
      <c r="AG96" s="493" t="str">
        <f>AG34</f>
        <v>予・注</v>
      </c>
      <c r="AH96" s="494"/>
      <c r="AI96" s="495" t="str">
        <f>AI34</f>
        <v>有・無</v>
      </c>
      <c r="AJ96" s="496"/>
      <c r="AK96" s="536"/>
      <c r="AL96" s="537"/>
      <c r="AM96" s="537"/>
      <c r="AN96" s="538"/>
      <c r="AO96" s="536"/>
      <c r="AP96" s="537"/>
      <c r="AQ96" s="538"/>
      <c r="AR96" s="536"/>
      <c r="AS96" s="537"/>
      <c r="AT96" s="541"/>
      <c r="AU96" s="46"/>
      <c r="AV96" s="47"/>
      <c r="AW96" s="48"/>
      <c r="AY96" s="513"/>
      <c r="AZ96" s="518"/>
      <c r="BA96" s="519"/>
      <c r="BB96" s="491" t="str">
        <f>BB34</f>
        <v/>
      </c>
      <c r="BC96" s="491"/>
      <c r="BD96" s="491"/>
      <c r="BE96" s="492"/>
      <c r="BF96" s="493" t="str">
        <f>BF34</f>
        <v>予・注</v>
      </c>
      <c r="BG96" s="494"/>
      <c r="BH96" s="495" t="str">
        <f>BH34</f>
        <v>有・無</v>
      </c>
      <c r="BI96" s="496"/>
      <c r="BJ96" s="536"/>
      <c r="BK96" s="537"/>
      <c r="BL96" s="537"/>
      <c r="BM96" s="538"/>
      <c r="BN96" s="536"/>
      <c r="BO96" s="537"/>
      <c r="BP96" s="538"/>
      <c r="BQ96" s="536"/>
      <c r="BR96" s="537"/>
      <c r="BS96" s="541"/>
      <c r="BT96" s="46"/>
      <c r="BU96" s="47"/>
      <c r="BV96" s="48"/>
      <c r="BX96" s="513"/>
      <c r="BY96" s="518"/>
      <c r="BZ96" s="519"/>
      <c r="CA96" s="491" t="str">
        <f>CA34</f>
        <v/>
      </c>
      <c r="CB96" s="491"/>
      <c r="CC96" s="491"/>
      <c r="CD96" s="492"/>
      <c r="CE96" s="493" t="str">
        <f>CE34</f>
        <v>予・注</v>
      </c>
      <c r="CF96" s="494"/>
      <c r="CG96" s="495" t="str">
        <f>CG34</f>
        <v>有・無</v>
      </c>
      <c r="CH96" s="496"/>
      <c r="CI96" s="536"/>
      <c r="CJ96" s="537"/>
      <c r="CK96" s="537"/>
      <c r="CL96" s="538"/>
      <c r="CM96" s="536"/>
      <c r="CN96" s="537"/>
      <c r="CO96" s="538"/>
      <c r="CP96" s="536"/>
      <c r="CQ96" s="537"/>
      <c r="CR96" s="541"/>
      <c r="CS96" s="46"/>
      <c r="CT96" s="47"/>
      <c r="CU96" s="48"/>
      <c r="CW96" s="513"/>
      <c r="CX96" s="518"/>
      <c r="CY96" s="519"/>
      <c r="CZ96" s="491" t="str">
        <f>CZ34</f>
        <v/>
      </c>
      <c r="DA96" s="491"/>
      <c r="DB96" s="491"/>
      <c r="DC96" s="492"/>
      <c r="DD96" s="493" t="str">
        <f>DD34</f>
        <v>予・注</v>
      </c>
      <c r="DE96" s="494"/>
      <c r="DF96" s="495" t="str">
        <f>DF34</f>
        <v>有・無</v>
      </c>
      <c r="DG96" s="496"/>
      <c r="DH96" s="536"/>
      <c r="DI96" s="537"/>
      <c r="DJ96" s="537"/>
      <c r="DK96" s="538"/>
      <c r="DL96" s="536"/>
      <c r="DM96" s="537"/>
      <c r="DN96" s="538"/>
      <c r="DO96" s="536"/>
      <c r="DP96" s="537"/>
      <c r="DQ96" s="541"/>
      <c r="DR96" s="46"/>
      <c r="DS96" s="47"/>
      <c r="DT96" s="48"/>
      <c r="DV96" s="513"/>
      <c r="DW96" s="518"/>
      <c r="DX96" s="519"/>
      <c r="DY96" s="491" t="str">
        <f>DY34</f>
        <v/>
      </c>
      <c r="DZ96" s="491"/>
      <c r="EA96" s="491"/>
      <c r="EB96" s="492"/>
      <c r="EC96" s="493" t="str">
        <f>EC34</f>
        <v>予・注</v>
      </c>
      <c r="ED96" s="494"/>
      <c r="EE96" s="495" t="str">
        <f>EE34</f>
        <v>有・無</v>
      </c>
      <c r="EF96" s="496"/>
      <c r="EG96" s="536"/>
      <c r="EH96" s="537"/>
      <c r="EI96" s="537"/>
      <c r="EJ96" s="538"/>
      <c r="EK96" s="536"/>
      <c r="EL96" s="537"/>
      <c r="EM96" s="538"/>
      <c r="EN96" s="536"/>
      <c r="EO96" s="537"/>
      <c r="EP96" s="541"/>
      <c r="EQ96" s="46"/>
      <c r="ER96" s="47"/>
      <c r="ES96" s="48"/>
    </row>
    <row r="97" spans="1:149" ht="8.4" customHeight="1">
      <c r="A97" s="511">
        <f t="shared" ref="A97" si="36">A35</f>
        <v>8</v>
      </c>
      <c r="B97" s="514" t="str">
        <f>B35</f>
        <v/>
      </c>
      <c r="C97" s="515"/>
      <c r="D97" s="520" t="str">
        <f>D35</f>
        <v/>
      </c>
      <c r="E97" s="520"/>
      <c r="F97" s="520"/>
      <c r="G97" s="521"/>
      <c r="H97" s="524" t="str">
        <f>H35</f>
        <v/>
      </c>
      <c r="I97" s="525"/>
      <c r="J97" s="525"/>
      <c r="K97" s="526"/>
      <c r="L97" s="530" t="str">
        <f>L35</f>
        <v/>
      </c>
      <c r="M97" s="531"/>
      <c r="N97" s="531"/>
      <c r="O97" s="532"/>
      <c r="P97" s="530" t="str">
        <f>P35</f>
        <v/>
      </c>
      <c r="Q97" s="531"/>
      <c r="R97" s="532"/>
      <c r="S97" s="530" t="str">
        <f>S35</f>
        <v/>
      </c>
      <c r="T97" s="531"/>
      <c r="U97" s="539"/>
      <c r="V97" s="542"/>
      <c r="W97" s="544"/>
      <c r="X97" s="489"/>
      <c r="Z97" s="511">
        <f t="shared" ref="Z97" si="37">Z35</f>
        <v>17</v>
      </c>
      <c r="AA97" s="514" t="str">
        <f>AA35</f>
        <v/>
      </c>
      <c r="AB97" s="515"/>
      <c r="AC97" s="520" t="str">
        <f>AC35</f>
        <v/>
      </c>
      <c r="AD97" s="520"/>
      <c r="AE97" s="520"/>
      <c r="AF97" s="521"/>
      <c r="AG97" s="524" t="str">
        <f>AG35</f>
        <v/>
      </c>
      <c r="AH97" s="525"/>
      <c r="AI97" s="525"/>
      <c r="AJ97" s="526"/>
      <c r="AK97" s="530" t="str">
        <f>AK35</f>
        <v/>
      </c>
      <c r="AL97" s="531"/>
      <c r="AM97" s="531"/>
      <c r="AN97" s="532"/>
      <c r="AO97" s="530" t="str">
        <f>AO35</f>
        <v/>
      </c>
      <c r="AP97" s="531"/>
      <c r="AQ97" s="532"/>
      <c r="AR97" s="530" t="str">
        <f>AR35</f>
        <v/>
      </c>
      <c r="AS97" s="531"/>
      <c r="AT97" s="539"/>
      <c r="AU97" s="542"/>
      <c r="AV97" s="544"/>
      <c r="AW97" s="489"/>
      <c r="AY97" s="511">
        <f t="shared" ref="AY97" si="38">AY35</f>
        <v>26</v>
      </c>
      <c r="AZ97" s="514" t="str">
        <f>AZ35</f>
        <v/>
      </c>
      <c r="BA97" s="515"/>
      <c r="BB97" s="520" t="str">
        <f>BB35</f>
        <v/>
      </c>
      <c r="BC97" s="520"/>
      <c r="BD97" s="520"/>
      <c r="BE97" s="521"/>
      <c r="BF97" s="524" t="str">
        <f>BF35</f>
        <v/>
      </c>
      <c r="BG97" s="525"/>
      <c r="BH97" s="525"/>
      <c r="BI97" s="526"/>
      <c r="BJ97" s="530" t="str">
        <f>BJ35</f>
        <v/>
      </c>
      <c r="BK97" s="531"/>
      <c r="BL97" s="531"/>
      <c r="BM97" s="532"/>
      <c r="BN97" s="530" t="str">
        <f>BN35</f>
        <v/>
      </c>
      <c r="BO97" s="531"/>
      <c r="BP97" s="532"/>
      <c r="BQ97" s="530" t="str">
        <f>BQ35</f>
        <v/>
      </c>
      <c r="BR97" s="531"/>
      <c r="BS97" s="539"/>
      <c r="BT97" s="542"/>
      <c r="BU97" s="544"/>
      <c r="BV97" s="489"/>
      <c r="BX97" s="511">
        <f t="shared" ref="BX97" si="39">BX35</f>
        <v>35</v>
      </c>
      <c r="BY97" s="514" t="str">
        <f>BY35</f>
        <v/>
      </c>
      <c r="BZ97" s="515"/>
      <c r="CA97" s="520" t="str">
        <f>CA35</f>
        <v/>
      </c>
      <c r="CB97" s="520"/>
      <c r="CC97" s="520"/>
      <c r="CD97" s="521"/>
      <c r="CE97" s="524" t="str">
        <f>CE35</f>
        <v/>
      </c>
      <c r="CF97" s="525"/>
      <c r="CG97" s="525"/>
      <c r="CH97" s="526"/>
      <c r="CI97" s="530" t="str">
        <f>CI35</f>
        <v/>
      </c>
      <c r="CJ97" s="531"/>
      <c r="CK97" s="531"/>
      <c r="CL97" s="532"/>
      <c r="CM97" s="530" t="str">
        <f>CM35</f>
        <v/>
      </c>
      <c r="CN97" s="531"/>
      <c r="CO97" s="532"/>
      <c r="CP97" s="530" t="str">
        <f>CP35</f>
        <v/>
      </c>
      <c r="CQ97" s="531"/>
      <c r="CR97" s="539"/>
      <c r="CS97" s="542"/>
      <c r="CT97" s="544"/>
      <c r="CU97" s="489"/>
      <c r="CW97" s="511">
        <f t="shared" ref="CW97" si="40">CW35</f>
        <v>44</v>
      </c>
      <c r="CX97" s="514" t="str">
        <f>CX35</f>
        <v/>
      </c>
      <c r="CY97" s="515"/>
      <c r="CZ97" s="520" t="str">
        <f>CZ35</f>
        <v/>
      </c>
      <c r="DA97" s="520"/>
      <c r="DB97" s="520"/>
      <c r="DC97" s="521"/>
      <c r="DD97" s="524" t="str">
        <f>DD35</f>
        <v/>
      </c>
      <c r="DE97" s="525"/>
      <c r="DF97" s="525"/>
      <c r="DG97" s="526"/>
      <c r="DH97" s="530" t="str">
        <f>DH35</f>
        <v/>
      </c>
      <c r="DI97" s="531"/>
      <c r="DJ97" s="531"/>
      <c r="DK97" s="532"/>
      <c r="DL97" s="530" t="str">
        <f>DL35</f>
        <v/>
      </c>
      <c r="DM97" s="531"/>
      <c r="DN97" s="532"/>
      <c r="DO97" s="530" t="str">
        <f>DO35</f>
        <v/>
      </c>
      <c r="DP97" s="531"/>
      <c r="DQ97" s="539"/>
      <c r="DR97" s="542"/>
      <c r="DS97" s="544"/>
      <c r="DT97" s="489"/>
      <c r="DV97" s="511">
        <f t="shared" ref="DV97" si="41">DV35</f>
        <v>53</v>
      </c>
      <c r="DW97" s="514" t="str">
        <f>DW35</f>
        <v/>
      </c>
      <c r="DX97" s="515"/>
      <c r="DY97" s="520" t="str">
        <f>DY35</f>
        <v/>
      </c>
      <c r="DZ97" s="520"/>
      <c r="EA97" s="520"/>
      <c r="EB97" s="521"/>
      <c r="EC97" s="524" t="str">
        <f>EC35</f>
        <v/>
      </c>
      <c r="ED97" s="525"/>
      <c r="EE97" s="525"/>
      <c r="EF97" s="526"/>
      <c r="EG97" s="530" t="str">
        <f>EG35</f>
        <v/>
      </c>
      <c r="EH97" s="531"/>
      <c r="EI97" s="531"/>
      <c r="EJ97" s="532"/>
      <c r="EK97" s="530" t="str">
        <f>EK35</f>
        <v/>
      </c>
      <c r="EL97" s="531"/>
      <c r="EM97" s="532"/>
      <c r="EN97" s="530" t="str">
        <f>EN35</f>
        <v/>
      </c>
      <c r="EO97" s="531"/>
      <c r="EP97" s="539"/>
      <c r="EQ97" s="542"/>
      <c r="ER97" s="544"/>
      <c r="ES97" s="489"/>
    </row>
    <row r="98" spans="1:149" ht="8.4" customHeight="1">
      <c r="A98" s="512"/>
      <c r="B98" s="516"/>
      <c r="C98" s="517"/>
      <c r="D98" s="522"/>
      <c r="E98" s="522"/>
      <c r="F98" s="522"/>
      <c r="G98" s="523"/>
      <c r="H98" s="527"/>
      <c r="I98" s="528"/>
      <c r="J98" s="528"/>
      <c r="K98" s="529"/>
      <c r="L98" s="533"/>
      <c r="M98" s="534"/>
      <c r="N98" s="534"/>
      <c r="O98" s="535"/>
      <c r="P98" s="533"/>
      <c r="Q98" s="534"/>
      <c r="R98" s="535"/>
      <c r="S98" s="533"/>
      <c r="T98" s="534"/>
      <c r="U98" s="540"/>
      <c r="V98" s="543"/>
      <c r="W98" s="545"/>
      <c r="X98" s="490"/>
      <c r="Z98" s="512"/>
      <c r="AA98" s="516"/>
      <c r="AB98" s="517"/>
      <c r="AC98" s="522"/>
      <c r="AD98" s="522"/>
      <c r="AE98" s="522"/>
      <c r="AF98" s="523"/>
      <c r="AG98" s="527"/>
      <c r="AH98" s="528"/>
      <c r="AI98" s="528"/>
      <c r="AJ98" s="529"/>
      <c r="AK98" s="533"/>
      <c r="AL98" s="534"/>
      <c r="AM98" s="534"/>
      <c r="AN98" s="535"/>
      <c r="AO98" s="533"/>
      <c r="AP98" s="534"/>
      <c r="AQ98" s="535"/>
      <c r="AR98" s="533"/>
      <c r="AS98" s="534"/>
      <c r="AT98" s="540"/>
      <c r="AU98" s="543"/>
      <c r="AV98" s="545"/>
      <c r="AW98" s="490"/>
      <c r="AY98" s="512"/>
      <c r="AZ98" s="516"/>
      <c r="BA98" s="517"/>
      <c r="BB98" s="522"/>
      <c r="BC98" s="522"/>
      <c r="BD98" s="522"/>
      <c r="BE98" s="523"/>
      <c r="BF98" s="527"/>
      <c r="BG98" s="528"/>
      <c r="BH98" s="528"/>
      <c r="BI98" s="529"/>
      <c r="BJ98" s="533"/>
      <c r="BK98" s="534"/>
      <c r="BL98" s="534"/>
      <c r="BM98" s="535"/>
      <c r="BN98" s="533"/>
      <c r="BO98" s="534"/>
      <c r="BP98" s="535"/>
      <c r="BQ98" s="533"/>
      <c r="BR98" s="534"/>
      <c r="BS98" s="540"/>
      <c r="BT98" s="543"/>
      <c r="BU98" s="545"/>
      <c r="BV98" s="490"/>
      <c r="BX98" s="512"/>
      <c r="BY98" s="516"/>
      <c r="BZ98" s="517"/>
      <c r="CA98" s="522"/>
      <c r="CB98" s="522"/>
      <c r="CC98" s="522"/>
      <c r="CD98" s="523"/>
      <c r="CE98" s="527"/>
      <c r="CF98" s="528"/>
      <c r="CG98" s="528"/>
      <c r="CH98" s="529"/>
      <c r="CI98" s="533"/>
      <c r="CJ98" s="534"/>
      <c r="CK98" s="534"/>
      <c r="CL98" s="535"/>
      <c r="CM98" s="533"/>
      <c r="CN98" s="534"/>
      <c r="CO98" s="535"/>
      <c r="CP98" s="533"/>
      <c r="CQ98" s="534"/>
      <c r="CR98" s="540"/>
      <c r="CS98" s="543"/>
      <c r="CT98" s="545"/>
      <c r="CU98" s="490"/>
      <c r="CW98" s="512"/>
      <c r="CX98" s="516"/>
      <c r="CY98" s="517"/>
      <c r="CZ98" s="522"/>
      <c r="DA98" s="522"/>
      <c r="DB98" s="522"/>
      <c r="DC98" s="523"/>
      <c r="DD98" s="527"/>
      <c r="DE98" s="528"/>
      <c r="DF98" s="528"/>
      <c r="DG98" s="529"/>
      <c r="DH98" s="533"/>
      <c r="DI98" s="534"/>
      <c r="DJ98" s="534"/>
      <c r="DK98" s="535"/>
      <c r="DL98" s="533"/>
      <c r="DM98" s="534"/>
      <c r="DN98" s="535"/>
      <c r="DO98" s="533"/>
      <c r="DP98" s="534"/>
      <c r="DQ98" s="540"/>
      <c r="DR98" s="543"/>
      <c r="DS98" s="545"/>
      <c r="DT98" s="490"/>
      <c r="DV98" s="512"/>
      <c r="DW98" s="516"/>
      <c r="DX98" s="517"/>
      <c r="DY98" s="522"/>
      <c r="DZ98" s="522"/>
      <c r="EA98" s="522"/>
      <c r="EB98" s="523"/>
      <c r="EC98" s="527"/>
      <c r="ED98" s="528"/>
      <c r="EE98" s="528"/>
      <c r="EF98" s="529"/>
      <c r="EG98" s="533"/>
      <c r="EH98" s="534"/>
      <c r="EI98" s="534"/>
      <c r="EJ98" s="535"/>
      <c r="EK98" s="533"/>
      <c r="EL98" s="534"/>
      <c r="EM98" s="535"/>
      <c r="EN98" s="533"/>
      <c r="EO98" s="534"/>
      <c r="EP98" s="540"/>
      <c r="EQ98" s="543"/>
      <c r="ER98" s="545"/>
      <c r="ES98" s="490"/>
    </row>
    <row r="99" spans="1:149" ht="16.8" customHeight="1">
      <c r="A99" s="513"/>
      <c r="B99" s="518"/>
      <c r="C99" s="519"/>
      <c r="D99" s="491" t="str">
        <f>D37</f>
        <v/>
      </c>
      <c r="E99" s="491"/>
      <c r="F99" s="491"/>
      <c r="G99" s="492"/>
      <c r="H99" s="493" t="str">
        <f>H37</f>
        <v>予・注</v>
      </c>
      <c r="I99" s="494"/>
      <c r="J99" s="495" t="str">
        <f>J37</f>
        <v>有・無</v>
      </c>
      <c r="K99" s="496"/>
      <c r="L99" s="536"/>
      <c r="M99" s="537"/>
      <c r="N99" s="537"/>
      <c r="O99" s="538"/>
      <c r="P99" s="536"/>
      <c r="Q99" s="537"/>
      <c r="R99" s="538"/>
      <c r="S99" s="536"/>
      <c r="T99" s="537"/>
      <c r="U99" s="541"/>
      <c r="V99" s="46"/>
      <c r="W99" s="47"/>
      <c r="X99" s="48"/>
      <c r="Z99" s="513"/>
      <c r="AA99" s="518"/>
      <c r="AB99" s="519"/>
      <c r="AC99" s="491" t="str">
        <f>AC37</f>
        <v/>
      </c>
      <c r="AD99" s="491"/>
      <c r="AE99" s="491"/>
      <c r="AF99" s="492"/>
      <c r="AG99" s="493" t="str">
        <f>AG37</f>
        <v>予・注</v>
      </c>
      <c r="AH99" s="494"/>
      <c r="AI99" s="495" t="str">
        <f>AI37</f>
        <v>有・無</v>
      </c>
      <c r="AJ99" s="496"/>
      <c r="AK99" s="536"/>
      <c r="AL99" s="537"/>
      <c r="AM99" s="537"/>
      <c r="AN99" s="538"/>
      <c r="AO99" s="536"/>
      <c r="AP99" s="537"/>
      <c r="AQ99" s="538"/>
      <c r="AR99" s="536"/>
      <c r="AS99" s="537"/>
      <c r="AT99" s="541"/>
      <c r="AU99" s="46"/>
      <c r="AV99" s="47"/>
      <c r="AW99" s="48"/>
      <c r="AY99" s="513"/>
      <c r="AZ99" s="518"/>
      <c r="BA99" s="519"/>
      <c r="BB99" s="491" t="str">
        <f>BB37</f>
        <v/>
      </c>
      <c r="BC99" s="491"/>
      <c r="BD99" s="491"/>
      <c r="BE99" s="492"/>
      <c r="BF99" s="493" t="str">
        <f>BF37</f>
        <v>予・注</v>
      </c>
      <c r="BG99" s="494"/>
      <c r="BH99" s="495" t="str">
        <f>BH37</f>
        <v>有・無</v>
      </c>
      <c r="BI99" s="496"/>
      <c r="BJ99" s="536"/>
      <c r="BK99" s="537"/>
      <c r="BL99" s="537"/>
      <c r="BM99" s="538"/>
      <c r="BN99" s="536"/>
      <c r="BO99" s="537"/>
      <c r="BP99" s="538"/>
      <c r="BQ99" s="536"/>
      <c r="BR99" s="537"/>
      <c r="BS99" s="541"/>
      <c r="BT99" s="46"/>
      <c r="BU99" s="47"/>
      <c r="BV99" s="48"/>
      <c r="BX99" s="513"/>
      <c r="BY99" s="518"/>
      <c r="BZ99" s="519"/>
      <c r="CA99" s="491" t="str">
        <f>CA37</f>
        <v/>
      </c>
      <c r="CB99" s="491"/>
      <c r="CC99" s="491"/>
      <c r="CD99" s="492"/>
      <c r="CE99" s="493" t="str">
        <f>CE37</f>
        <v>予・注</v>
      </c>
      <c r="CF99" s="494"/>
      <c r="CG99" s="495" t="str">
        <f>CG37</f>
        <v>有・無</v>
      </c>
      <c r="CH99" s="496"/>
      <c r="CI99" s="536"/>
      <c r="CJ99" s="537"/>
      <c r="CK99" s="537"/>
      <c r="CL99" s="538"/>
      <c r="CM99" s="536"/>
      <c r="CN99" s="537"/>
      <c r="CO99" s="538"/>
      <c r="CP99" s="536"/>
      <c r="CQ99" s="537"/>
      <c r="CR99" s="541"/>
      <c r="CS99" s="46"/>
      <c r="CT99" s="47"/>
      <c r="CU99" s="48"/>
      <c r="CW99" s="513"/>
      <c r="CX99" s="518"/>
      <c r="CY99" s="519"/>
      <c r="CZ99" s="491" t="str">
        <f>CZ37</f>
        <v/>
      </c>
      <c r="DA99" s="491"/>
      <c r="DB99" s="491"/>
      <c r="DC99" s="492"/>
      <c r="DD99" s="493" t="str">
        <f>DD37</f>
        <v>予・注</v>
      </c>
      <c r="DE99" s="494"/>
      <c r="DF99" s="495" t="str">
        <f>DF37</f>
        <v>有・無</v>
      </c>
      <c r="DG99" s="496"/>
      <c r="DH99" s="536"/>
      <c r="DI99" s="537"/>
      <c r="DJ99" s="537"/>
      <c r="DK99" s="538"/>
      <c r="DL99" s="536"/>
      <c r="DM99" s="537"/>
      <c r="DN99" s="538"/>
      <c r="DO99" s="536"/>
      <c r="DP99" s="537"/>
      <c r="DQ99" s="541"/>
      <c r="DR99" s="46"/>
      <c r="DS99" s="47"/>
      <c r="DT99" s="48"/>
      <c r="DV99" s="513"/>
      <c r="DW99" s="518"/>
      <c r="DX99" s="519"/>
      <c r="DY99" s="491" t="str">
        <f>DY37</f>
        <v/>
      </c>
      <c r="DZ99" s="491"/>
      <c r="EA99" s="491"/>
      <c r="EB99" s="492"/>
      <c r="EC99" s="493" t="str">
        <f>EC37</f>
        <v>予・注</v>
      </c>
      <c r="ED99" s="494"/>
      <c r="EE99" s="495" t="str">
        <f>EE37</f>
        <v>有・無</v>
      </c>
      <c r="EF99" s="496"/>
      <c r="EG99" s="536"/>
      <c r="EH99" s="537"/>
      <c r="EI99" s="537"/>
      <c r="EJ99" s="538"/>
      <c r="EK99" s="536"/>
      <c r="EL99" s="537"/>
      <c r="EM99" s="538"/>
      <c r="EN99" s="536"/>
      <c r="EO99" s="537"/>
      <c r="EP99" s="541"/>
      <c r="EQ99" s="46"/>
      <c r="ER99" s="47"/>
      <c r="ES99" s="48"/>
    </row>
    <row r="100" spans="1:149" ht="8.4" customHeight="1">
      <c r="A100" s="511">
        <f>A38</f>
        <v>9</v>
      </c>
      <c r="B100" s="514" t="str">
        <f>B38</f>
        <v/>
      </c>
      <c r="C100" s="515"/>
      <c r="D100" s="520" t="str">
        <f>D38</f>
        <v/>
      </c>
      <c r="E100" s="520"/>
      <c r="F100" s="520"/>
      <c r="G100" s="521"/>
      <c r="H100" s="524" t="str">
        <f>H38</f>
        <v/>
      </c>
      <c r="I100" s="525"/>
      <c r="J100" s="525"/>
      <c r="K100" s="526"/>
      <c r="L100" s="530" t="str">
        <f>L38</f>
        <v/>
      </c>
      <c r="M100" s="531"/>
      <c r="N100" s="531"/>
      <c r="O100" s="532"/>
      <c r="P100" s="530" t="str">
        <f>P38</f>
        <v/>
      </c>
      <c r="Q100" s="531"/>
      <c r="R100" s="532"/>
      <c r="S100" s="530" t="str">
        <f>S38</f>
        <v/>
      </c>
      <c r="T100" s="531"/>
      <c r="U100" s="539"/>
      <c r="V100" s="542"/>
      <c r="W100" s="544"/>
      <c r="X100" s="489"/>
      <c r="Z100" s="511">
        <f>Z38</f>
        <v>18</v>
      </c>
      <c r="AA100" s="514" t="str">
        <f>AA38</f>
        <v/>
      </c>
      <c r="AB100" s="515"/>
      <c r="AC100" s="520" t="str">
        <f>AC38</f>
        <v/>
      </c>
      <c r="AD100" s="520"/>
      <c r="AE100" s="520"/>
      <c r="AF100" s="521"/>
      <c r="AG100" s="524" t="str">
        <f>AG38</f>
        <v/>
      </c>
      <c r="AH100" s="525"/>
      <c r="AI100" s="525"/>
      <c r="AJ100" s="526"/>
      <c r="AK100" s="530" t="str">
        <f>AK38</f>
        <v/>
      </c>
      <c r="AL100" s="531"/>
      <c r="AM100" s="531"/>
      <c r="AN100" s="532"/>
      <c r="AO100" s="530" t="str">
        <f>AO38</f>
        <v/>
      </c>
      <c r="AP100" s="531"/>
      <c r="AQ100" s="532"/>
      <c r="AR100" s="530" t="str">
        <f>AR38</f>
        <v/>
      </c>
      <c r="AS100" s="531"/>
      <c r="AT100" s="539"/>
      <c r="AU100" s="542"/>
      <c r="AV100" s="544"/>
      <c r="AW100" s="489"/>
      <c r="AY100" s="511">
        <f>AY38</f>
        <v>27</v>
      </c>
      <c r="AZ100" s="514" t="str">
        <f>AZ38</f>
        <v/>
      </c>
      <c r="BA100" s="515"/>
      <c r="BB100" s="520" t="str">
        <f>BB38</f>
        <v/>
      </c>
      <c r="BC100" s="520"/>
      <c r="BD100" s="520"/>
      <c r="BE100" s="521"/>
      <c r="BF100" s="524" t="str">
        <f>BF38</f>
        <v/>
      </c>
      <c r="BG100" s="525"/>
      <c r="BH100" s="525"/>
      <c r="BI100" s="526"/>
      <c r="BJ100" s="530" t="str">
        <f>BJ38</f>
        <v/>
      </c>
      <c r="BK100" s="531"/>
      <c r="BL100" s="531"/>
      <c r="BM100" s="532"/>
      <c r="BN100" s="530" t="str">
        <f>BN38</f>
        <v/>
      </c>
      <c r="BO100" s="531"/>
      <c r="BP100" s="532"/>
      <c r="BQ100" s="530" t="str">
        <f>BQ38</f>
        <v/>
      </c>
      <c r="BR100" s="531"/>
      <c r="BS100" s="539"/>
      <c r="BT100" s="542"/>
      <c r="BU100" s="544"/>
      <c r="BV100" s="489"/>
      <c r="BX100" s="511">
        <f>BX38</f>
        <v>36</v>
      </c>
      <c r="BY100" s="514" t="str">
        <f>BY38</f>
        <v/>
      </c>
      <c r="BZ100" s="515"/>
      <c r="CA100" s="520" t="str">
        <f>CA38</f>
        <v/>
      </c>
      <c r="CB100" s="520"/>
      <c r="CC100" s="520"/>
      <c r="CD100" s="521"/>
      <c r="CE100" s="524" t="str">
        <f>CE38</f>
        <v/>
      </c>
      <c r="CF100" s="525"/>
      <c r="CG100" s="525"/>
      <c r="CH100" s="526"/>
      <c r="CI100" s="530" t="str">
        <f>CI38</f>
        <v/>
      </c>
      <c r="CJ100" s="531"/>
      <c r="CK100" s="531"/>
      <c r="CL100" s="532"/>
      <c r="CM100" s="530" t="str">
        <f>CM38</f>
        <v/>
      </c>
      <c r="CN100" s="531"/>
      <c r="CO100" s="532"/>
      <c r="CP100" s="530" t="str">
        <f>CP38</f>
        <v/>
      </c>
      <c r="CQ100" s="531"/>
      <c r="CR100" s="539"/>
      <c r="CS100" s="542"/>
      <c r="CT100" s="544"/>
      <c r="CU100" s="489"/>
      <c r="CW100" s="511">
        <f>CW38</f>
        <v>45</v>
      </c>
      <c r="CX100" s="514" t="str">
        <f>CX38</f>
        <v/>
      </c>
      <c r="CY100" s="515"/>
      <c r="CZ100" s="520" t="str">
        <f>CZ38</f>
        <v/>
      </c>
      <c r="DA100" s="520"/>
      <c r="DB100" s="520"/>
      <c r="DC100" s="521"/>
      <c r="DD100" s="524" t="str">
        <f>DD38</f>
        <v/>
      </c>
      <c r="DE100" s="525"/>
      <c r="DF100" s="525"/>
      <c r="DG100" s="526"/>
      <c r="DH100" s="530" t="str">
        <f>DH38</f>
        <v/>
      </c>
      <c r="DI100" s="531"/>
      <c r="DJ100" s="531"/>
      <c r="DK100" s="532"/>
      <c r="DL100" s="530" t="str">
        <f>DL38</f>
        <v/>
      </c>
      <c r="DM100" s="531"/>
      <c r="DN100" s="532"/>
      <c r="DO100" s="530" t="str">
        <f>DO38</f>
        <v/>
      </c>
      <c r="DP100" s="531"/>
      <c r="DQ100" s="539"/>
      <c r="DR100" s="542"/>
      <c r="DS100" s="544"/>
      <c r="DT100" s="489"/>
      <c r="DV100" s="511">
        <f>DV38</f>
        <v>54</v>
      </c>
      <c r="DW100" s="514" t="str">
        <f>DW38</f>
        <v/>
      </c>
      <c r="DX100" s="515"/>
      <c r="DY100" s="520" t="str">
        <f>DY38</f>
        <v/>
      </c>
      <c r="DZ100" s="520"/>
      <c r="EA100" s="520"/>
      <c r="EB100" s="521"/>
      <c r="EC100" s="524" t="str">
        <f>EC38</f>
        <v/>
      </c>
      <c r="ED100" s="525"/>
      <c r="EE100" s="525"/>
      <c r="EF100" s="526"/>
      <c r="EG100" s="530" t="str">
        <f>EG38</f>
        <v/>
      </c>
      <c r="EH100" s="531"/>
      <c r="EI100" s="531"/>
      <c r="EJ100" s="532"/>
      <c r="EK100" s="530" t="str">
        <f>EK38</f>
        <v/>
      </c>
      <c r="EL100" s="531"/>
      <c r="EM100" s="532"/>
      <c r="EN100" s="530" t="str">
        <f>EN38</f>
        <v/>
      </c>
      <c r="EO100" s="531"/>
      <c r="EP100" s="539"/>
      <c r="EQ100" s="542"/>
      <c r="ER100" s="544"/>
      <c r="ES100" s="489"/>
    </row>
    <row r="101" spans="1:149" ht="8.4" customHeight="1">
      <c r="A101" s="512"/>
      <c r="B101" s="516"/>
      <c r="C101" s="517"/>
      <c r="D101" s="522"/>
      <c r="E101" s="522"/>
      <c r="F101" s="522"/>
      <c r="G101" s="523"/>
      <c r="H101" s="527"/>
      <c r="I101" s="528"/>
      <c r="J101" s="528"/>
      <c r="K101" s="529"/>
      <c r="L101" s="533"/>
      <c r="M101" s="534"/>
      <c r="N101" s="534"/>
      <c r="O101" s="535"/>
      <c r="P101" s="533"/>
      <c r="Q101" s="534"/>
      <c r="R101" s="535"/>
      <c r="S101" s="533"/>
      <c r="T101" s="534"/>
      <c r="U101" s="540"/>
      <c r="V101" s="543"/>
      <c r="W101" s="545"/>
      <c r="X101" s="490"/>
      <c r="Z101" s="512"/>
      <c r="AA101" s="516"/>
      <c r="AB101" s="517"/>
      <c r="AC101" s="522"/>
      <c r="AD101" s="522"/>
      <c r="AE101" s="522"/>
      <c r="AF101" s="523"/>
      <c r="AG101" s="527"/>
      <c r="AH101" s="528"/>
      <c r="AI101" s="528"/>
      <c r="AJ101" s="529"/>
      <c r="AK101" s="533"/>
      <c r="AL101" s="534"/>
      <c r="AM101" s="534"/>
      <c r="AN101" s="535"/>
      <c r="AO101" s="533"/>
      <c r="AP101" s="534"/>
      <c r="AQ101" s="535"/>
      <c r="AR101" s="533"/>
      <c r="AS101" s="534"/>
      <c r="AT101" s="540"/>
      <c r="AU101" s="543"/>
      <c r="AV101" s="545"/>
      <c r="AW101" s="490"/>
      <c r="AY101" s="512"/>
      <c r="AZ101" s="516"/>
      <c r="BA101" s="517"/>
      <c r="BB101" s="522"/>
      <c r="BC101" s="522"/>
      <c r="BD101" s="522"/>
      <c r="BE101" s="523"/>
      <c r="BF101" s="527"/>
      <c r="BG101" s="528"/>
      <c r="BH101" s="528"/>
      <c r="BI101" s="529"/>
      <c r="BJ101" s="533"/>
      <c r="BK101" s="534"/>
      <c r="BL101" s="534"/>
      <c r="BM101" s="535"/>
      <c r="BN101" s="533"/>
      <c r="BO101" s="534"/>
      <c r="BP101" s="535"/>
      <c r="BQ101" s="533"/>
      <c r="BR101" s="534"/>
      <c r="BS101" s="540"/>
      <c r="BT101" s="543"/>
      <c r="BU101" s="545"/>
      <c r="BV101" s="490"/>
      <c r="BX101" s="512"/>
      <c r="BY101" s="516"/>
      <c r="BZ101" s="517"/>
      <c r="CA101" s="522"/>
      <c r="CB101" s="522"/>
      <c r="CC101" s="522"/>
      <c r="CD101" s="523"/>
      <c r="CE101" s="527"/>
      <c r="CF101" s="528"/>
      <c r="CG101" s="528"/>
      <c r="CH101" s="529"/>
      <c r="CI101" s="533"/>
      <c r="CJ101" s="534"/>
      <c r="CK101" s="534"/>
      <c r="CL101" s="535"/>
      <c r="CM101" s="533"/>
      <c r="CN101" s="534"/>
      <c r="CO101" s="535"/>
      <c r="CP101" s="533"/>
      <c r="CQ101" s="534"/>
      <c r="CR101" s="540"/>
      <c r="CS101" s="543"/>
      <c r="CT101" s="545"/>
      <c r="CU101" s="490"/>
      <c r="CW101" s="512"/>
      <c r="CX101" s="516"/>
      <c r="CY101" s="517"/>
      <c r="CZ101" s="522"/>
      <c r="DA101" s="522"/>
      <c r="DB101" s="522"/>
      <c r="DC101" s="523"/>
      <c r="DD101" s="527"/>
      <c r="DE101" s="528"/>
      <c r="DF101" s="528"/>
      <c r="DG101" s="529"/>
      <c r="DH101" s="533"/>
      <c r="DI101" s="534"/>
      <c r="DJ101" s="534"/>
      <c r="DK101" s="535"/>
      <c r="DL101" s="533"/>
      <c r="DM101" s="534"/>
      <c r="DN101" s="535"/>
      <c r="DO101" s="533"/>
      <c r="DP101" s="534"/>
      <c r="DQ101" s="540"/>
      <c r="DR101" s="543"/>
      <c r="DS101" s="545"/>
      <c r="DT101" s="490"/>
      <c r="DV101" s="512"/>
      <c r="DW101" s="516"/>
      <c r="DX101" s="517"/>
      <c r="DY101" s="522"/>
      <c r="DZ101" s="522"/>
      <c r="EA101" s="522"/>
      <c r="EB101" s="523"/>
      <c r="EC101" s="527"/>
      <c r="ED101" s="528"/>
      <c r="EE101" s="528"/>
      <c r="EF101" s="529"/>
      <c r="EG101" s="533"/>
      <c r="EH101" s="534"/>
      <c r="EI101" s="534"/>
      <c r="EJ101" s="535"/>
      <c r="EK101" s="533"/>
      <c r="EL101" s="534"/>
      <c r="EM101" s="535"/>
      <c r="EN101" s="533"/>
      <c r="EO101" s="534"/>
      <c r="EP101" s="540"/>
      <c r="EQ101" s="543"/>
      <c r="ER101" s="545"/>
      <c r="ES101" s="490"/>
    </row>
    <row r="102" spans="1:149" ht="16.8" customHeight="1" thickBot="1">
      <c r="A102" s="512"/>
      <c r="B102" s="518"/>
      <c r="C102" s="519"/>
      <c r="D102" s="491" t="str">
        <f>D40</f>
        <v/>
      </c>
      <c r="E102" s="491"/>
      <c r="F102" s="491"/>
      <c r="G102" s="492"/>
      <c r="H102" s="493" t="str">
        <f>H40</f>
        <v>予・注</v>
      </c>
      <c r="I102" s="494"/>
      <c r="J102" s="495" t="str">
        <f>J40</f>
        <v>有・無</v>
      </c>
      <c r="K102" s="496"/>
      <c r="L102" s="536"/>
      <c r="M102" s="537"/>
      <c r="N102" s="537"/>
      <c r="O102" s="538"/>
      <c r="P102" s="536"/>
      <c r="Q102" s="537"/>
      <c r="R102" s="538"/>
      <c r="S102" s="536"/>
      <c r="T102" s="537"/>
      <c r="U102" s="541"/>
      <c r="V102" s="49"/>
      <c r="W102" s="47"/>
      <c r="X102" s="50"/>
      <c r="Z102" s="512"/>
      <c r="AA102" s="518"/>
      <c r="AB102" s="519"/>
      <c r="AC102" s="491" t="str">
        <f>AC40</f>
        <v/>
      </c>
      <c r="AD102" s="491"/>
      <c r="AE102" s="491"/>
      <c r="AF102" s="492"/>
      <c r="AG102" s="493" t="str">
        <f>AG40</f>
        <v>予・注</v>
      </c>
      <c r="AH102" s="494"/>
      <c r="AI102" s="495" t="str">
        <f>AI40</f>
        <v>有・無</v>
      </c>
      <c r="AJ102" s="496"/>
      <c r="AK102" s="536"/>
      <c r="AL102" s="537"/>
      <c r="AM102" s="537"/>
      <c r="AN102" s="538"/>
      <c r="AO102" s="536"/>
      <c r="AP102" s="537"/>
      <c r="AQ102" s="538"/>
      <c r="AR102" s="536"/>
      <c r="AS102" s="537"/>
      <c r="AT102" s="541"/>
      <c r="AU102" s="49"/>
      <c r="AV102" s="47"/>
      <c r="AW102" s="50"/>
      <c r="AY102" s="512"/>
      <c r="AZ102" s="518"/>
      <c r="BA102" s="519"/>
      <c r="BB102" s="491" t="str">
        <f>BB40</f>
        <v/>
      </c>
      <c r="BC102" s="491"/>
      <c r="BD102" s="491"/>
      <c r="BE102" s="492"/>
      <c r="BF102" s="493" t="str">
        <f>BF40</f>
        <v>予・注</v>
      </c>
      <c r="BG102" s="494"/>
      <c r="BH102" s="495" t="str">
        <f>BH40</f>
        <v>有・無</v>
      </c>
      <c r="BI102" s="496"/>
      <c r="BJ102" s="536"/>
      <c r="BK102" s="537"/>
      <c r="BL102" s="537"/>
      <c r="BM102" s="538"/>
      <c r="BN102" s="536"/>
      <c r="BO102" s="537"/>
      <c r="BP102" s="538"/>
      <c r="BQ102" s="536"/>
      <c r="BR102" s="537"/>
      <c r="BS102" s="541"/>
      <c r="BT102" s="49"/>
      <c r="BU102" s="47"/>
      <c r="BV102" s="50"/>
      <c r="BX102" s="512"/>
      <c r="BY102" s="518"/>
      <c r="BZ102" s="519"/>
      <c r="CA102" s="491" t="str">
        <f>CA40</f>
        <v/>
      </c>
      <c r="CB102" s="491"/>
      <c r="CC102" s="491"/>
      <c r="CD102" s="492"/>
      <c r="CE102" s="493" t="str">
        <f>CE40</f>
        <v>予・注</v>
      </c>
      <c r="CF102" s="494"/>
      <c r="CG102" s="495" t="str">
        <f>CG40</f>
        <v>有・無</v>
      </c>
      <c r="CH102" s="496"/>
      <c r="CI102" s="536"/>
      <c r="CJ102" s="537"/>
      <c r="CK102" s="537"/>
      <c r="CL102" s="538"/>
      <c r="CM102" s="536"/>
      <c r="CN102" s="537"/>
      <c r="CO102" s="538"/>
      <c r="CP102" s="536"/>
      <c r="CQ102" s="537"/>
      <c r="CR102" s="541"/>
      <c r="CS102" s="49"/>
      <c r="CT102" s="47"/>
      <c r="CU102" s="50"/>
      <c r="CW102" s="512"/>
      <c r="CX102" s="518"/>
      <c r="CY102" s="519"/>
      <c r="CZ102" s="491" t="str">
        <f>CZ40</f>
        <v/>
      </c>
      <c r="DA102" s="491"/>
      <c r="DB102" s="491"/>
      <c r="DC102" s="492"/>
      <c r="DD102" s="493" t="str">
        <f>DD40</f>
        <v>予・注</v>
      </c>
      <c r="DE102" s="494"/>
      <c r="DF102" s="495" t="str">
        <f>DF40</f>
        <v>有・無</v>
      </c>
      <c r="DG102" s="496"/>
      <c r="DH102" s="536"/>
      <c r="DI102" s="537"/>
      <c r="DJ102" s="537"/>
      <c r="DK102" s="538"/>
      <c r="DL102" s="536"/>
      <c r="DM102" s="537"/>
      <c r="DN102" s="538"/>
      <c r="DO102" s="536"/>
      <c r="DP102" s="537"/>
      <c r="DQ102" s="541"/>
      <c r="DR102" s="49"/>
      <c r="DS102" s="47"/>
      <c r="DT102" s="50"/>
      <c r="DV102" s="512"/>
      <c r="DW102" s="518"/>
      <c r="DX102" s="519"/>
      <c r="DY102" s="491" t="str">
        <f>DY40</f>
        <v/>
      </c>
      <c r="DZ102" s="491"/>
      <c r="EA102" s="491"/>
      <c r="EB102" s="492"/>
      <c r="EC102" s="493" t="str">
        <f>EC40</f>
        <v>予・注</v>
      </c>
      <c r="ED102" s="494"/>
      <c r="EE102" s="495" t="str">
        <f>EE40</f>
        <v>有・無</v>
      </c>
      <c r="EF102" s="496"/>
      <c r="EG102" s="536"/>
      <c r="EH102" s="537"/>
      <c r="EI102" s="537"/>
      <c r="EJ102" s="538"/>
      <c r="EK102" s="536"/>
      <c r="EL102" s="537"/>
      <c r="EM102" s="538"/>
      <c r="EN102" s="536"/>
      <c r="EO102" s="537"/>
      <c r="EP102" s="541"/>
      <c r="EQ102" s="49"/>
      <c r="ER102" s="47"/>
      <c r="ES102" s="50"/>
    </row>
    <row r="103" spans="1:149" ht="16.8" customHeight="1">
      <c r="A103" s="51"/>
      <c r="B103" s="52"/>
      <c r="C103" s="497" t="s">
        <v>21</v>
      </c>
      <c r="D103" s="498"/>
      <c r="E103" s="499" t="s">
        <v>20</v>
      </c>
      <c r="F103" s="500"/>
      <c r="G103" s="500"/>
      <c r="H103" s="501" t="str">
        <f>H41</f>
        <v>10% 対象計</v>
      </c>
      <c r="I103" s="502"/>
      <c r="J103" s="502"/>
      <c r="K103" s="503"/>
      <c r="L103" s="593"/>
      <c r="M103" s="594"/>
      <c r="N103" s="594"/>
      <c r="O103" s="595"/>
      <c r="P103" s="593" t="str">
        <f t="shared" ref="P103:P108" si="42">P41</f>
        <v/>
      </c>
      <c r="Q103" s="594"/>
      <c r="R103" s="595"/>
      <c r="S103" s="593"/>
      <c r="T103" s="594"/>
      <c r="U103" s="596"/>
      <c r="V103" s="508"/>
      <c r="W103" s="509"/>
      <c r="X103" s="510"/>
      <c r="Z103" s="51"/>
      <c r="AA103" s="52"/>
      <c r="AB103" s="497" t="s">
        <v>21</v>
      </c>
      <c r="AC103" s="498"/>
      <c r="AD103" s="499" t="s">
        <v>20</v>
      </c>
      <c r="AE103" s="500"/>
      <c r="AF103" s="500"/>
      <c r="AG103" s="501" t="str">
        <f>AG41</f>
        <v>10% 対象計</v>
      </c>
      <c r="AH103" s="502"/>
      <c r="AI103" s="502"/>
      <c r="AJ103" s="503"/>
      <c r="AK103" s="593"/>
      <c r="AL103" s="594"/>
      <c r="AM103" s="594"/>
      <c r="AN103" s="595"/>
      <c r="AO103" s="593" t="str">
        <f t="shared" ref="AO103:AO108" si="43">AO41</f>
        <v/>
      </c>
      <c r="AP103" s="594"/>
      <c r="AQ103" s="595"/>
      <c r="AR103" s="593"/>
      <c r="AS103" s="594"/>
      <c r="AT103" s="596"/>
      <c r="AU103" s="508"/>
      <c r="AV103" s="509"/>
      <c r="AW103" s="510"/>
      <c r="AY103" s="51"/>
      <c r="AZ103" s="52"/>
      <c r="BA103" s="497" t="s">
        <v>21</v>
      </c>
      <c r="BB103" s="498"/>
      <c r="BC103" s="499" t="s">
        <v>20</v>
      </c>
      <c r="BD103" s="500"/>
      <c r="BE103" s="500"/>
      <c r="BF103" s="501" t="str">
        <f>BF41</f>
        <v>10% 対象計</v>
      </c>
      <c r="BG103" s="502"/>
      <c r="BH103" s="502"/>
      <c r="BI103" s="503"/>
      <c r="BJ103" s="504"/>
      <c r="BK103" s="505"/>
      <c r="BL103" s="505"/>
      <c r="BM103" s="506"/>
      <c r="BN103" s="504" t="str">
        <f t="shared" ref="BN103:BN108" si="44">BN41</f>
        <v/>
      </c>
      <c r="BO103" s="505"/>
      <c r="BP103" s="506"/>
      <c r="BQ103" s="504"/>
      <c r="BR103" s="505"/>
      <c r="BS103" s="507"/>
      <c r="BT103" s="508"/>
      <c r="BU103" s="509"/>
      <c r="BV103" s="510"/>
      <c r="BX103" s="51"/>
      <c r="BY103" s="52"/>
      <c r="BZ103" s="497" t="s">
        <v>21</v>
      </c>
      <c r="CA103" s="498"/>
      <c r="CB103" s="499" t="s">
        <v>20</v>
      </c>
      <c r="CC103" s="500"/>
      <c r="CD103" s="500"/>
      <c r="CE103" s="501" t="str">
        <f>CE41</f>
        <v>10% 対象計</v>
      </c>
      <c r="CF103" s="502"/>
      <c r="CG103" s="502"/>
      <c r="CH103" s="503"/>
      <c r="CI103" s="504"/>
      <c r="CJ103" s="505"/>
      <c r="CK103" s="505"/>
      <c r="CL103" s="506"/>
      <c r="CM103" s="504" t="str">
        <f t="shared" ref="CM103:CM108" si="45">CM41</f>
        <v/>
      </c>
      <c r="CN103" s="505"/>
      <c r="CO103" s="506"/>
      <c r="CP103" s="504"/>
      <c r="CQ103" s="505"/>
      <c r="CR103" s="507"/>
      <c r="CS103" s="508"/>
      <c r="CT103" s="509"/>
      <c r="CU103" s="510"/>
      <c r="CW103" s="51"/>
      <c r="CX103" s="52"/>
      <c r="CY103" s="497" t="s">
        <v>21</v>
      </c>
      <c r="CZ103" s="498"/>
      <c r="DA103" s="499" t="s">
        <v>20</v>
      </c>
      <c r="DB103" s="500"/>
      <c r="DC103" s="500"/>
      <c r="DD103" s="501" t="str">
        <f>DD41</f>
        <v>10% 対象計</v>
      </c>
      <c r="DE103" s="502"/>
      <c r="DF103" s="502"/>
      <c r="DG103" s="503"/>
      <c r="DH103" s="504"/>
      <c r="DI103" s="505"/>
      <c r="DJ103" s="505"/>
      <c r="DK103" s="506"/>
      <c r="DL103" s="504" t="str">
        <f t="shared" ref="DL103:DL108" si="46">DL41</f>
        <v/>
      </c>
      <c r="DM103" s="505"/>
      <c r="DN103" s="506"/>
      <c r="DO103" s="504"/>
      <c r="DP103" s="505"/>
      <c r="DQ103" s="507"/>
      <c r="DR103" s="508"/>
      <c r="DS103" s="509"/>
      <c r="DT103" s="510"/>
      <c r="DV103" s="51"/>
      <c r="DW103" s="52"/>
      <c r="DX103" s="497" t="s">
        <v>21</v>
      </c>
      <c r="DY103" s="498"/>
      <c r="DZ103" s="499" t="s">
        <v>20</v>
      </c>
      <c r="EA103" s="500"/>
      <c r="EB103" s="500"/>
      <c r="EC103" s="501" t="str">
        <f>EC41</f>
        <v>10% 対象計</v>
      </c>
      <c r="ED103" s="502"/>
      <c r="EE103" s="502"/>
      <c r="EF103" s="503"/>
      <c r="EG103" s="504"/>
      <c r="EH103" s="505"/>
      <c r="EI103" s="505"/>
      <c r="EJ103" s="506"/>
      <c r="EK103" s="504" t="str">
        <f t="shared" ref="EK103:EK108" si="47">EK41</f>
        <v/>
      </c>
      <c r="EL103" s="505"/>
      <c r="EM103" s="506"/>
      <c r="EN103" s="504"/>
      <c r="EO103" s="505"/>
      <c r="EP103" s="507"/>
      <c r="EQ103" s="508"/>
      <c r="ER103" s="509"/>
      <c r="ES103" s="510"/>
    </row>
    <row r="104" spans="1:149" ht="15" customHeight="1">
      <c r="A104" s="419" t="s">
        <v>22</v>
      </c>
      <c r="B104" s="449"/>
      <c r="C104" s="429"/>
      <c r="D104" s="430"/>
      <c r="E104" s="53"/>
      <c r="F104" s="54"/>
      <c r="G104" s="54"/>
      <c r="H104" s="55"/>
      <c r="I104" s="477" t="str">
        <f>I42</f>
        <v>消費税</v>
      </c>
      <c r="J104" s="477"/>
      <c r="K104" s="478"/>
      <c r="L104" s="585"/>
      <c r="M104" s="586"/>
      <c r="N104" s="586"/>
      <c r="O104" s="587"/>
      <c r="P104" s="585" t="str">
        <f t="shared" si="42"/>
        <v/>
      </c>
      <c r="Q104" s="586"/>
      <c r="R104" s="587"/>
      <c r="S104" s="585"/>
      <c r="T104" s="586"/>
      <c r="U104" s="588"/>
      <c r="V104" s="472"/>
      <c r="W104" s="473"/>
      <c r="X104" s="474"/>
      <c r="Z104" s="419" t="s">
        <v>22</v>
      </c>
      <c r="AA104" s="449"/>
      <c r="AB104" s="429"/>
      <c r="AC104" s="430"/>
      <c r="AD104" s="53"/>
      <c r="AE104" s="54"/>
      <c r="AF104" s="54"/>
      <c r="AG104" s="55"/>
      <c r="AH104" s="477" t="str">
        <f>AH42</f>
        <v>消費税</v>
      </c>
      <c r="AI104" s="477"/>
      <c r="AJ104" s="478"/>
      <c r="AK104" s="585"/>
      <c r="AL104" s="586"/>
      <c r="AM104" s="586"/>
      <c r="AN104" s="587"/>
      <c r="AO104" s="585" t="str">
        <f t="shared" si="43"/>
        <v/>
      </c>
      <c r="AP104" s="586"/>
      <c r="AQ104" s="587"/>
      <c r="AR104" s="585"/>
      <c r="AS104" s="586"/>
      <c r="AT104" s="588"/>
      <c r="AU104" s="472"/>
      <c r="AV104" s="473"/>
      <c r="AW104" s="474"/>
      <c r="AY104" s="419" t="s">
        <v>22</v>
      </c>
      <c r="AZ104" s="449"/>
      <c r="BA104" s="429"/>
      <c r="BB104" s="430"/>
      <c r="BC104" s="53"/>
      <c r="BD104" s="54"/>
      <c r="BE104" s="54"/>
      <c r="BF104" s="55"/>
      <c r="BG104" s="477" t="str">
        <f>BG42</f>
        <v>消費税</v>
      </c>
      <c r="BH104" s="477"/>
      <c r="BI104" s="478"/>
      <c r="BJ104" s="467"/>
      <c r="BK104" s="468"/>
      <c r="BL104" s="468"/>
      <c r="BM104" s="469"/>
      <c r="BN104" s="470" t="str">
        <f t="shared" si="44"/>
        <v/>
      </c>
      <c r="BO104" s="468"/>
      <c r="BP104" s="469"/>
      <c r="BQ104" s="467"/>
      <c r="BR104" s="468"/>
      <c r="BS104" s="471"/>
      <c r="BT104" s="472"/>
      <c r="BU104" s="473"/>
      <c r="BV104" s="474"/>
      <c r="BX104" s="419" t="s">
        <v>22</v>
      </c>
      <c r="BY104" s="449"/>
      <c r="BZ104" s="429"/>
      <c r="CA104" s="430"/>
      <c r="CB104" s="53"/>
      <c r="CC104" s="54"/>
      <c r="CD104" s="54"/>
      <c r="CE104" s="55"/>
      <c r="CF104" s="477" t="str">
        <f>CF42</f>
        <v>消費税</v>
      </c>
      <c r="CG104" s="477"/>
      <c r="CH104" s="478"/>
      <c r="CI104" s="467"/>
      <c r="CJ104" s="468"/>
      <c r="CK104" s="468"/>
      <c r="CL104" s="469"/>
      <c r="CM104" s="470" t="str">
        <f t="shared" si="45"/>
        <v/>
      </c>
      <c r="CN104" s="468"/>
      <c r="CO104" s="469"/>
      <c r="CP104" s="467"/>
      <c r="CQ104" s="468"/>
      <c r="CR104" s="471"/>
      <c r="CS104" s="472"/>
      <c r="CT104" s="473"/>
      <c r="CU104" s="474"/>
      <c r="CW104" s="419" t="s">
        <v>22</v>
      </c>
      <c r="CX104" s="449"/>
      <c r="CY104" s="429"/>
      <c r="CZ104" s="430"/>
      <c r="DA104" s="53"/>
      <c r="DB104" s="54"/>
      <c r="DC104" s="54"/>
      <c r="DD104" s="55"/>
      <c r="DE104" s="477" t="str">
        <f>DE42</f>
        <v>消費税</v>
      </c>
      <c r="DF104" s="477"/>
      <c r="DG104" s="478"/>
      <c r="DH104" s="467"/>
      <c r="DI104" s="468"/>
      <c r="DJ104" s="468"/>
      <c r="DK104" s="469"/>
      <c r="DL104" s="470" t="str">
        <f t="shared" si="46"/>
        <v/>
      </c>
      <c r="DM104" s="468"/>
      <c r="DN104" s="469"/>
      <c r="DO104" s="467"/>
      <c r="DP104" s="468"/>
      <c r="DQ104" s="471"/>
      <c r="DR104" s="472"/>
      <c r="DS104" s="473"/>
      <c r="DT104" s="474"/>
      <c r="DV104" s="419" t="s">
        <v>22</v>
      </c>
      <c r="DW104" s="449"/>
      <c r="DX104" s="429"/>
      <c r="DY104" s="430"/>
      <c r="DZ104" s="53"/>
      <c r="EA104" s="54"/>
      <c r="EB104" s="54"/>
      <c r="EC104" s="55"/>
      <c r="ED104" s="477" t="str">
        <f>ED42</f>
        <v>消費税</v>
      </c>
      <c r="EE104" s="477"/>
      <c r="EF104" s="478"/>
      <c r="EG104" s="467"/>
      <c r="EH104" s="468"/>
      <c r="EI104" s="468"/>
      <c r="EJ104" s="469"/>
      <c r="EK104" s="470" t="str">
        <f t="shared" si="47"/>
        <v/>
      </c>
      <c r="EL104" s="468"/>
      <c r="EM104" s="469"/>
      <c r="EN104" s="467"/>
      <c r="EO104" s="468"/>
      <c r="EP104" s="471"/>
      <c r="EQ104" s="472"/>
      <c r="ER104" s="473"/>
      <c r="ES104" s="474"/>
    </row>
    <row r="105" spans="1:149" ht="15" customHeight="1">
      <c r="A105" s="450"/>
      <c r="B105" s="451"/>
      <c r="C105" s="383"/>
      <c r="D105" s="416"/>
      <c r="E105" s="56"/>
      <c r="F105" s="57"/>
      <c r="G105" s="58"/>
      <c r="H105" s="479" t="str">
        <f>H43</f>
        <v>8% 対象計</v>
      </c>
      <c r="I105" s="480"/>
      <c r="J105" s="480"/>
      <c r="K105" s="481"/>
      <c r="L105" s="589"/>
      <c r="M105" s="590"/>
      <c r="N105" s="590"/>
      <c r="O105" s="591"/>
      <c r="P105" s="589" t="str">
        <f t="shared" si="42"/>
        <v/>
      </c>
      <c r="Q105" s="590"/>
      <c r="R105" s="591"/>
      <c r="S105" s="589"/>
      <c r="T105" s="590"/>
      <c r="U105" s="592"/>
      <c r="V105" s="486"/>
      <c r="W105" s="487"/>
      <c r="X105" s="488"/>
      <c r="Z105" s="450"/>
      <c r="AA105" s="451"/>
      <c r="AB105" s="383"/>
      <c r="AC105" s="416"/>
      <c r="AD105" s="56"/>
      <c r="AE105" s="57"/>
      <c r="AF105" s="58"/>
      <c r="AG105" s="479" t="str">
        <f>AG43</f>
        <v>8% 対象計</v>
      </c>
      <c r="AH105" s="480"/>
      <c r="AI105" s="480"/>
      <c r="AJ105" s="481"/>
      <c r="AK105" s="589"/>
      <c r="AL105" s="590"/>
      <c r="AM105" s="590"/>
      <c r="AN105" s="591"/>
      <c r="AO105" s="589" t="str">
        <f t="shared" si="43"/>
        <v/>
      </c>
      <c r="AP105" s="590"/>
      <c r="AQ105" s="591"/>
      <c r="AR105" s="589"/>
      <c r="AS105" s="590"/>
      <c r="AT105" s="592"/>
      <c r="AU105" s="486"/>
      <c r="AV105" s="487"/>
      <c r="AW105" s="488"/>
      <c r="AY105" s="450"/>
      <c r="AZ105" s="451"/>
      <c r="BA105" s="383"/>
      <c r="BB105" s="416"/>
      <c r="BC105" s="56"/>
      <c r="BD105" s="57"/>
      <c r="BE105" s="58"/>
      <c r="BF105" s="479" t="str">
        <f>BF43</f>
        <v>8% 対象計</v>
      </c>
      <c r="BG105" s="480"/>
      <c r="BH105" s="480"/>
      <c r="BI105" s="481"/>
      <c r="BJ105" s="482"/>
      <c r="BK105" s="483"/>
      <c r="BL105" s="483"/>
      <c r="BM105" s="484"/>
      <c r="BN105" s="482" t="str">
        <f t="shared" si="44"/>
        <v/>
      </c>
      <c r="BO105" s="483"/>
      <c r="BP105" s="484"/>
      <c r="BQ105" s="482"/>
      <c r="BR105" s="483"/>
      <c r="BS105" s="485"/>
      <c r="BT105" s="486"/>
      <c r="BU105" s="487"/>
      <c r="BV105" s="488"/>
      <c r="BX105" s="450"/>
      <c r="BY105" s="451"/>
      <c r="BZ105" s="383"/>
      <c r="CA105" s="416"/>
      <c r="CB105" s="56"/>
      <c r="CC105" s="57"/>
      <c r="CD105" s="58"/>
      <c r="CE105" s="479" t="str">
        <f>CE43</f>
        <v>8% 対象計</v>
      </c>
      <c r="CF105" s="480"/>
      <c r="CG105" s="480"/>
      <c r="CH105" s="481"/>
      <c r="CI105" s="482"/>
      <c r="CJ105" s="483"/>
      <c r="CK105" s="483"/>
      <c r="CL105" s="484"/>
      <c r="CM105" s="482" t="str">
        <f t="shared" si="45"/>
        <v/>
      </c>
      <c r="CN105" s="483"/>
      <c r="CO105" s="484"/>
      <c r="CP105" s="482"/>
      <c r="CQ105" s="483"/>
      <c r="CR105" s="485"/>
      <c r="CS105" s="486"/>
      <c r="CT105" s="487"/>
      <c r="CU105" s="488"/>
      <c r="CW105" s="450"/>
      <c r="CX105" s="451"/>
      <c r="CY105" s="383"/>
      <c r="CZ105" s="416"/>
      <c r="DA105" s="56"/>
      <c r="DB105" s="57"/>
      <c r="DC105" s="58"/>
      <c r="DD105" s="479" t="str">
        <f>DD43</f>
        <v>8% 対象計</v>
      </c>
      <c r="DE105" s="480"/>
      <c r="DF105" s="480"/>
      <c r="DG105" s="481"/>
      <c r="DH105" s="482"/>
      <c r="DI105" s="483"/>
      <c r="DJ105" s="483"/>
      <c r="DK105" s="484"/>
      <c r="DL105" s="482" t="str">
        <f t="shared" si="46"/>
        <v/>
      </c>
      <c r="DM105" s="483"/>
      <c r="DN105" s="484"/>
      <c r="DO105" s="482"/>
      <c r="DP105" s="483"/>
      <c r="DQ105" s="485"/>
      <c r="DR105" s="486"/>
      <c r="DS105" s="487"/>
      <c r="DT105" s="488"/>
      <c r="DV105" s="450"/>
      <c r="DW105" s="451"/>
      <c r="DX105" s="383"/>
      <c r="DY105" s="416"/>
      <c r="DZ105" s="56"/>
      <c r="EA105" s="57"/>
      <c r="EB105" s="58"/>
      <c r="EC105" s="479" t="str">
        <f>EC43</f>
        <v>8% 対象計</v>
      </c>
      <c r="ED105" s="480"/>
      <c r="EE105" s="480"/>
      <c r="EF105" s="481"/>
      <c r="EG105" s="482"/>
      <c r="EH105" s="483"/>
      <c r="EI105" s="483"/>
      <c r="EJ105" s="484"/>
      <c r="EK105" s="482" t="str">
        <f t="shared" si="47"/>
        <v/>
      </c>
      <c r="EL105" s="483"/>
      <c r="EM105" s="484"/>
      <c r="EN105" s="482"/>
      <c r="EO105" s="483"/>
      <c r="EP105" s="485"/>
      <c r="EQ105" s="486"/>
      <c r="ER105" s="487"/>
      <c r="ES105" s="488"/>
    </row>
    <row r="106" spans="1:149" ht="15" customHeight="1">
      <c r="A106" s="419" t="s">
        <v>23</v>
      </c>
      <c r="B106" s="449"/>
      <c r="C106" s="429"/>
      <c r="D106" s="430"/>
      <c r="E106" s="53"/>
      <c r="F106" s="54"/>
      <c r="G106" s="54"/>
      <c r="H106" s="101"/>
      <c r="I106" s="465" t="str">
        <f>I44</f>
        <v>消費税</v>
      </c>
      <c r="J106" s="465"/>
      <c r="K106" s="466"/>
      <c r="L106" s="585"/>
      <c r="M106" s="586"/>
      <c r="N106" s="586"/>
      <c r="O106" s="587"/>
      <c r="P106" s="585" t="str">
        <f t="shared" si="42"/>
        <v/>
      </c>
      <c r="Q106" s="586"/>
      <c r="R106" s="587"/>
      <c r="S106" s="585"/>
      <c r="T106" s="586"/>
      <c r="U106" s="588"/>
      <c r="V106" s="472"/>
      <c r="W106" s="473"/>
      <c r="X106" s="474"/>
      <c r="Z106" s="419" t="s">
        <v>23</v>
      </c>
      <c r="AA106" s="449"/>
      <c r="AB106" s="429"/>
      <c r="AC106" s="430"/>
      <c r="AD106" s="53"/>
      <c r="AE106" s="54"/>
      <c r="AF106" s="54"/>
      <c r="AG106" s="55"/>
      <c r="AH106" s="477" t="str">
        <f>AH44</f>
        <v>消費税</v>
      </c>
      <c r="AI106" s="477"/>
      <c r="AJ106" s="478"/>
      <c r="AK106" s="585"/>
      <c r="AL106" s="586"/>
      <c r="AM106" s="586"/>
      <c r="AN106" s="587"/>
      <c r="AO106" s="585" t="str">
        <f t="shared" si="43"/>
        <v/>
      </c>
      <c r="AP106" s="586"/>
      <c r="AQ106" s="587"/>
      <c r="AR106" s="585"/>
      <c r="AS106" s="586"/>
      <c r="AT106" s="588"/>
      <c r="AU106" s="472"/>
      <c r="AV106" s="473"/>
      <c r="AW106" s="474"/>
      <c r="AY106" s="419" t="s">
        <v>23</v>
      </c>
      <c r="AZ106" s="449"/>
      <c r="BA106" s="429"/>
      <c r="BB106" s="430"/>
      <c r="BC106" s="53"/>
      <c r="BD106" s="54"/>
      <c r="BE106" s="54"/>
      <c r="BF106" s="101"/>
      <c r="BG106" s="465" t="str">
        <f>BG44</f>
        <v>消費税</v>
      </c>
      <c r="BH106" s="465"/>
      <c r="BI106" s="466"/>
      <c r="BJ106" s="467"/>
      <c r="BK106" s="468"/>
      <c r="BL106" s="468"/>
      <c r="BM106" s="469"/>
      <c r="BN106" s="470" t="str">
        <f t="shared" si="44"/>
        <v/>
      </c>
      <c r="BO106" s="468"/>
      <c r="BP106" s="469"/>
      <c r="BQ106" s="467"/>
      <c r="BR106" s="468"/>
      <c r="BS106" s="471"/>
      <c r="BT106" s="472"/>
      <c r="BU106" s="473"/>
      <c r="BV106" s="474"/>
      <c r="BX106" s="419" t="s">
        <v>23</v>
      </c>
      <c r="BY106" s="449"/>
      <c r="BZ106" s="429"/>
      <c r="CA106" s="430"/>
      <c r="CB106" s="53"/>
      <c r="CC106" s="54"/>
      <c r="CD106" s="54"/>
      <c r="CE106" s="101"/>
      <c r="CF106" s="465" t="str">
        <f>CF44</f>
        <v>消費税</v>
      </c>
      <c r="CG106" s="465"/>
      <c r="CH106" s="466"/>
      <c r="CI106" s="467"/>
      <c r="CJ106" s="468"/>
      <c r="CK106" s="468"/>
      <c r="CL106" s="469"/>
      <c r="CM106" s="470" t="str">
        <f t="shared" si="45"/>
        <v/>
      </c>
      <c r="CN106" s="468"/>
      <c r="CO106" s="469"/>
      <c r="CP106" s="467"/>
      <c r="CQ106" s="468"/>
      <c r="CR106" s="471"/>
      <c r="CS106" s="472"/>
      <c r="CT106" s="473"/>
      <c r="CU106" s="474"/>
      <c r="CW106" s="419" t="s">
        <v>23</v>
      </c>
      <c r="CX106" s="449"/>
      <c r="CY106" s="429"/>
      <c r="CZ106" s="430"/>
      <c r="DA106" s="53"/>
      <c r="DB106" s="54"/>
      <c r="DC106" s="54"/>
      <c r="DD106" s="101"/>
      <c r="DE106" s="465" t="str">
        <f>DE44</f>
        <v>消費税</v>
      </c>
      <c r="DF106" s="465"/>
      <c r="DG106" s="466"/>
      <c r="DH106" s="467"/>
      <c r="DI106" s="468"/>
      <c r="DJ106" s="468"/>
      <c r="DK106" s="469"/>
      <c r="DL106" s="470" t="str">
        <f t="shared" si="46"/>
        <v/>
      </c>
      <c r="DM106" s="468"/>
      <c r="DN106" s="469"/>
      <c r="DO106" s="467"/>
      <c r="DP106" s="468"/>
      <c r="DQ106" s="471"/>
      <c r="DR106" s="472"/>
      <c r="DS106" s="473"/>
      <c r="DT106" s="474"/>
      <c r="DV106" s="419" t="s">
        <v>23</v>
      </c>
      <c r="DW106" s="449"/>
      <c r="DX106" s="429"/>
      <c r="DY106" s="430"/>
      <c r="DZ106" s="53"/>
      <c r="EA106" s="54"/>
      <c r="EB106" s="54"/>
      <c r="EC106" s="101"/>
      <c r="ED106" s="465" t="str">
        <f>ED44</f>
        <v>消費税</v>
      </c>
      <c r="EE106" s="465"/>
      <c r="EF106" s="466"/>
      <c r="EG106" s="467"/>
      <c r="EH106" s="468"/>
      <c r="EI106" s="468"/>
      <c r="EJ106" s="469"/>
      <c r="EK106" s="470" t="str">
        <f t="shared" si="47"/>
        <v/>
      </c>
      <c r="EL106" s="468"/>
      <c r="EM106" s="469"/>
      <c r="EN106" s="467"/>
      <c r="EO106" s="468"/>
      <c r="EP106" s="471"/>
      <c r="EQ106" s="472"/>
      <c r="ER106" s="473"/>
      <c r="ES106" s="474"/>
    </row>
    <row r="107" spans="1:149" ht="15" customHeight="1" thickBot="1">
      <c r="A107" s="450"/>
      <c r="B107" s="451"/>
      <c r="C107" s="383"/>
      <c r="D107" s="416"/>
      <c r="E107" s="56"/>
      <c r="F107" s="57"/>
      <c r="G107" s="58"/>
      <c r="H107" s="574" t="s">
        <v>189</v>
      </c>
      <c r="I107" s="575"/>
      <c r="J107" s="575"/>
      <c r="K107" s="575"/>
      <c r="L107" s="576"/>
      <c r="M107" s="577"/>
      <c r="N107" s="577"/>
      <c r="O107" s="578"/>
      <c r="P107" s="576" t="str">
        <f t="shared" si="42"/>
        <v/>
      </c>
      <c r="Q107" s="577"/>
      <c r="R107" s="578"/>
      <c r="S107" s="576"/>
      <c r="T107" s="577"/>
      <c r="U107" s="620"/>
      <c r="V107" s="102"/>
      <c r="W107" s="103"/>
      <c r="X107" s="104"/>
      <c r="Z107" s="450"/>
      <c r="AA107" s="451"/>
      <c r="AB107" s="383"/>
      <c r="AC107" s="416"/>
      <c r="AD107" s="56"/>
      <c r="AE107" s="57"/>
      <c r="AF107" s="58"/>
      <c r="AG107" s="574" t="s">
        <v>189</v>
      </c>
      <c r="AH107" s="575"/>
      <c r="AI107" s="575"/>
      <c r="AJ107" s="575"/>
      <c r="AK107" s="576"/>
      <c r="AL107" s="577"/>
      <c r="AM107" s="577"/>
      <c r="AN107" s="578"/>
      <c r="AO107" s="576" t="str">
        <f t="shared" si="43"/>
        <v/>
      </c>
      <c r="AP107" s="577"/>
      <c r="AQ107" s="578"/>
      <c r="AR107" s="576"/>
      <c r="AS107" s="577"/>
      <c r="AT107" s="620"/>
      <c r="AU107" s="597"/>
      <c r="AV107" s="598"/>
      <c r="AW107" s="599"/>
      <c r="AY107" s="450"/>
      <c r="AZ107" s="451"/>
      <c r="BA107" s="383"/>
      <c r="BB107" s="416"/>
      <c r="BC107" s="56"/>
      <c r="BD107" s="57"/>
      <c r="BE107" s="58"/>
      <c r="BF107" s="574" t="s">
        <v>189</v>
      </c>
      <c r="BG107" s="575"/>
      <c r="BH107" s="575"/>
      <c r="BI107" s="575"/>
      <c r="BJ107" s="576"/>
      <c r="BK107" s="577"/>
      <c r="BL107" s="577"/>
      <c r="BM107" s="578"/>
      <c r="BN107" s="576" t="str">
        <f t="shared" si="44"/>
        <v/>
      </c>
      <c r="BO107" s="577"/>
      <c r="BP107" s="578"/>
      <c r="BQ107" s="576"/>
      <c r="BR107" s="577"/>
      <c r="BS107" s="620"/>
      <c r="BT107" s="597"/>
      <c r="BU107" s="598"/>
      <c r="BV107" s="599"/>
      <c r="BX107" s="450"/>
      <c r="BY107" s="451"/>
      <c r="BZ107" s="383"/>
      <c r="CA107" s="416"/>
      <c r="CB107" s="56"/>
      <c r="CC107" s="57"/>
      <c r="CD107" s="58"/>
      <c r="CE107" s="574" t="s">
        <v>189</v>
      </c>
      <c r="CF107" s="575"/>
      <c r="CG107" s="575"/>
      <c r="CH107" s="575"/>
      <c r="CI107" s="576"/>
      <c r="CJ107" s="577"/>
      <c r="CK107" s="577"/>
      <c r="CL107" s="578"/>
      <c r="CM107" s="576" t="str">
        <f t="shared" si="45"/>
        <v/>
      </c>
      <c r="CN107" s="577"/>
      <c r="CO107" s="578"/>
      <c r="CP107" s="576"/>
      <c r="CQ107" s="577"/>
      <c r="CR107" s="620"/>
      <c r="CS107" s="597"/>
      <c r="CT107" s="598"/>
      <c r="CU107" s="599"/>
      <c r="CW107" s="450"/>
      <c r="CX107" s="451"/>
      <c r="CY107" s="383"/>
      <c r="CZ107" s="416"/>
      <c r="DA107" s="56"/>
      <c r="DB107" s="57"/>
      <c r="DC107" s="58"/>
      <c r="DD107" s="574" t="s">
        <v>189</v>
      </c>
      <c r="DE107" s="575"/>
      <c r="DF107" s="575"/>
      <c r="DG107" s="575"/>
      <c r="DH107" s="576"/>
      <c r="DI107" s="577"/>
      <c r="DJ107" s="577"/>
      <c r="DK107" s="578"/>
      <c r="DL107" s="576" t="str">
        <f t="shared" si="46"/>
        <v/>
      </c>
      <c r="DM107" s="577"/>
      <c r="DN107" s="578"/>
      <c r="DO107" s="576"/>
      <c r="DP107" s="577"/>
      <c r="DQ107" s="620"/>
      <c r="DR107" s="597"/>
      <c r="DS107" s="598"/>
      <c r="DT107" s="599"/>
      <c r="DV107" s="450"/>
      <c r="DW107" s="451"/>
      <c r="DX107" s="383"/>
      <c r="DY107" s="416"/>
      <c r="DZ107" s="56"/>
      <c r="EA107" s="57"/>
      <c r="EB107" s="58"/>
      <c r="EC107" s="574" t="s">
        <v>189</v>
      </c>
      <c r="ED107" s="575"/>
      <c r="EE107" s="575"/>
      <c r="EF107" s="575"/>
      <c r="EG107" s="576"/>
      <c r="EH107" s="577"/>
      <c r="EI107" s="577"/>
      <c r="EJ107" s="578"/>
      <c r="EK107" s="576" t="str">
        <f t="shared" si="47"/>
        <v/>
      </c>
      <c r="EL107" s="577"/>
      <c r="EM107" s="578"/>
      <c r="EN107" s="576"/>
      <c r="EO107" s="577"/>
      <c r="EP107" s="620"/>
      <c r="EQ107" s="597"/>
      <c r="ER107" s="598"/>
      <c r="ES107" s="599"/>
    </row>
    <row r="108" spans="1:149" ht="15" customHeight="1" thickTop="1">
      <c r="A108" s="419" t="s">
        <v>24</v>
      </c>
      <c r="B108" s="449"/>
      <c r="C108" s="429"/>
      <c r="D108" s="430"/>
      <c r="E108" s="53"/>
      <c r="F108" s="54"/>
      <c r="G108" s="54"/>
      <c r="H108" s="609" t="str">
        <f>H46</f>
        <v>税込合計</v>
      </c>
      <c r="I108" s="610"/>
      <c r="J108" s="610"/>
      <c r="K108" s="611"/>
      <c r="L108" s="612"/>
      <c r="M108" s="613"/>
      <c r="N108" s="613"/>
      <c r="O108" s="614"/>
      <c r="P108" s="612" t="str">
        <f t="shared" si="42"/>
        <v/>
      </c>
      <c r="Q108" s="613"/>
      <c r="R108" s="614"/>
      <c r="S108" s="612"/>
      <c r="T108" s="613"/>
      <c r="U108" s="618"/>
      <c r="X108" s="105"/>
      <c r="Z108" s="419" t="s">
        <v>24</v>
      </c>
      <c r="AA108" s="449"/>
      <c r="AB108" s="429"/>
      <c r="AC108" s="430"/>
      <c r="AD108" s="53"/>
      <c r="AE108" s="54"/>
      <c r="AF108" s="54"/>
      <c r="AG108" s="609" t="str">
        <f>AG46</f>
        <v>小計</v>
      </c>
      <c r="AH108" s="610"/>
      <c r="AI108" s="610"/>
      <c r="AJ108" s="611"/>
      <c r="AK108" s="612"/>
      <c r="AL108" s="613"/>
      <c r="AM108" s="613"/>
      <c r="AN108" s="614"/>
      <c r="AO108" s="612" t="str">
        <f t="shared" si="43"/>
        <v>次ページ計へ</v>
      </c>
      <c r="AP108" s="613"/>
      <c r="AQ108" s="614"/>
      <c r="AR108" s="612"/>
      <c r="AS108" s="613"/>
      <c r="AT108" s="618"/>
      <c r="AU108" s="59"/>
      <c r="AV108" s="43"/>
      <c r="AW108" s="50"/>
      <c r="AY108" s="419" t="s">
        <v>24</v>
      </c>
      <c r="AZ108" s="449"/>
      <c r="BA108" s="429"/>
      <c r="BB108" s="430"/>
      <c r="BC108" s="53"/>
      <c r="BD108" s="54"/>
      <c r="BE108" s="54"/>
      <c r="BF108" s="609" t="str">
        <f>BF46</f>
        <v>小計</v>
      </c>
      <c r="BG108" s="610"/>
      <c r="BH108" s="610"/>
      <c r="BI108" s="611"/>
      <c r="BJ108" s="612"/>
      <c r="BK108" s="613"/>
      <c r="BL108" s="613"/>
      <c r="BM108" s="614"/>
      <c r="BN108" s="612" t="str">
        <f t="shared" si="44"/>
        <v>次ページ計へ</v>
      </c>
      <c r="BO108" s="613"/>
      <c r="BP108" s="614"/>
      <c r="BQ108" s="612"/>
      <c r="BR108" s="613"/>
      <c r="BS108" s="618"/>
      <c r="BT108" s="59"/>
      <c r="BU108" s="43"/>
      <c r="BV108" s="50"/>
      <c r="BX108" s="419" t="s">
        <v>24</v>
      </c>
      <c r="BY108" s="449"/>
      <c r="BZ108" s="429"/>
      <c r="CA108" s="430"/>
      <c r="CB108" s="53"/>
      <c r="CC108" s="54"/>
      <c r="CD108" s="54"/>
      <c r="CE108" s="609" t="str">
        <f>CE46</f>
        <v>小計</v>
      </c>
      <c r="CF108" s="610"/>
      <c r="CG108" s="610"/>
      <c r="CH108" s="611"/>
      <c r="CI108" s="612"/>
      <c r="CJ108" s="613"/>
      <c r="CK108" s="613"/>
      <c r="CL108" s="614"/>
      <c r="CM108" s="612" t="str">
        <f t="shared" si="45"/>
        <v>次ページ計へ</v>
      </c>
      <c r="CN108" s="613"/>
      <c r="CO108" s="614"/>
      <c r="CP108" s="612"/>
      <c r="CQ108" s="613"/>
      <c r="CR108" s="618"/>
      <c r="CS108" s="59"/>
      <c r="CT108" s="43"/>
      <c r="CU108" s="50"/>
      <c r="CW108" s="419" t="s">
        <v>24</v>
      </c>
      <c r="CX108" s="449"/>
      <c r="CY108" s="429"/>
      <c r="CZ108" s="430"/>
      <c r="DA108" s="53"/>
      <c r="DB108" s="54"/>
      <c r="DC108" s="54"/>
      <c r="DD108" s="609" t="str">
        <f>DD46</f>
        <v>小計</v>
      </c>
      <c r="DE108" s="610"/>
      <c r="DF108" s="610"/>
      <c r="DG108" s="611"/>
      <c r="DH108" s="612"/>
      <c r="DI108" s="613"/>
      <c r="DJ108" s="613"/>
      <c r="DK108" s="614"/>
      <c r="DL108" s="612" t="str">
        <f t="shared" si="46"/>
        <v>次ページ計へ</v>
      </c>
      <c r="DM108" s="613"/>
      <c r="DN108" s="614"/>
      <c r="DO108" s="612"/>
      <c r="DP108" s="613"/>
      <c r="DQ108" s="618"/>
      <c r="DR108" s="59"/>
      <c r="DS108" s="43"/>
      <c r="DT108" s="50"/>
      <c r="DV108" s="419" t="s">
        <v>24</v>
      </c>
      <c r="DW108" s="449"/>
      <c r="DX108" s="429"/>
      <c r="DY108" s="430"/>
      <c r="DZ108" s="53"/>
      <c r="EA108" s="54"/>
      <c r="EB108" s="54"/>
      <c r="EC108" s="609" t="str">
        <f>EC46</f>
        <v>小計</v>
      </c>
      <c r="ED108" s="610"/>
      <c r="EE108" s="610"/>
      <c r="EF108" s="611"/>
      <c r="EG108" s="612"/>
      <c r="EH108" s="613"/>
      <c r="EI108" s="613"/>
      <c r="EJ108" s="614"/>
      <c r="EK108" s="612" t="str">
        <f t="shared" si="47"/>
        <v>次ページ計へ</v>
      </c>
      <c r="EL108" s="613"/>
      <c r="EM108" s="614"/>
      <c r="EN108" s="612"/>
      <c r="EO108" s="613"/>
      <c r="EP108" s="618"/>
      <c r="EQ108" s="59"/>
      <c r="ER108" s="43"/>
      <c r="ES108" s="50"/>
    </row>
    <row r="109" spans="1:149" ht="15" customHeight="1" thickBot="1">
      <c r="A109" s="450"/>
      <c r="B109" s="451"/>
      <c r="C109" s="383"/>
      <c r="D109" s="416"/>
      <c r="E109" s="56"/>
      <c r="F109" s="57"/>
      <c r="G109" s="63"/>
      <c r="H109" s="346"/>
      <c r="I109" s="347"/>
      <c r="J109" s="347"/>
      <c r="K109" s="572"/>
      <c r="L109" s="615"/>
      <c r="M109" s="616"/>
      <c r="N109" s="616"/>
      <c r="O109" s="617"/>
      <c r="P109" s="615"/>
      <c r="Q109" s="616"/>
      <c r="R109" s="617"/>
      <c r="S109" s="615"/>
      <c r="T109" s="616"/>
      <c r="U109" s="619"/>
      <c r="V109" s="60"/>
      <c r="W109" s="61"/>
      <c r="X109" s="62"/>
      <c r="Z109" s="450"/>
      <c r="AA109" s="451"/>
      <c r="AB109" s="383"/>
      <c r="AC109" s="416"/>
      <c r="AD109" s="56"/>
      <c r="AE109" s="57"/>
      <c r="AF109" s="63"/>
      <c r="AG109" s="346"/>
      <c r="AH109" s="347"/>
      <c r="AI109" s="347"/>
      <c r="AJ109" s="572"/>
      <c r="AK109" s="615"/>
      <c r="AL109" s="616"/>
      <c r="AM109" s="616"/>
      <c r="AN109" s="617"/>
      <c r="AO109" s="615"/>
      <c r="AP109" s="616"/>
      <c r="AQ109" s="617"/>
      <c r="AR109" s="615"/>
      <c r="AS109" s="616"/>
      <c r="AT109" s="619"/>
      <c r="AU109" s="60"/>
      <c r="AV109" s="61"/>
      <c r="AW109" s="62"/>
      <c r="AY109" s="450"/>
      <c r="AZ109" s="451"/>
      <c r="BA109" s="383"/>
      <c r="BB109" s="416"/>
      <c r="BC109" s="56"/>
      <c r="BD109" s="57"/>
      <c r="BE109" s="63"/>
      <c r="BF109" s="346"/>
      <c r="BG109" s="347"/>
      <c r="BH109" s="347"/>
      <c r="BI109" s="572"/>
      <c r="BJ109" s="615"/>
      <c r="BK109" s="616"/>
      <c r="BL109" s="616"/>
      <c r="BM109" s="617"/>
      <c r="BN109" s="615"/>
      <c r="BO109" s="616"/>
      <c r="BP109" s="617"/>
      <c r="BQ109" s="615"/>
      <c r="BR109" s="616"/>
      <c r="BS109" s="619"/>
      <c r="BT109" s="60"/>
      <c r="BU109" s="61"/>
      <c r="BV109" s="62"/>
      <c r="BX109" s="450"/>
      <c r="BY109" s="451"/>
      <c r="BZ109" s="383"/>
      <c r="CA109" s="416"/>
      <c r="CB109" s="56"/>
      <c r="CC109" s="57"/>
      <c r="CD109" s="63"/>
      <c r="CE109" s="346"/>
      <c r="CF109" s="347"/>
      <c r="CG109" s="347"/>
      <c r="CH109" s="572"/>
      <c r="CI109" s="615"/>
      <c r="CJ109" s="616"/>
      <c r="CK109" s="616"/>
      <c r="CL109" s="617"/>
      <c r="CM109" s="615"/>
      <c r="CN109" s="616"/>
      <c r="CO109" s="617"/>
      <c r="CP109" s="615"/>
      <c r="CQ109" s="616"/>
      <c r="CR109" s="619"/>
      <c r="CS109" s="60"/>
      <c r="CT109" s="61"/>
      <c r="CU109" s="62"/>
      <c r="CW109" s="450"/>
      <c r="CX109" s="451"/>
      <c r="CY109" s="383"/>
      <c r="CZ109" s="416"/>
      <c r="DA109" s="56"/>
      <c r="DB109" s="57"/>
      <c r="DC109" s="63"/>
      <c r="DD109" s="346"/>
      <c r="DE109" s="347"/>
      <c r="DF109" s="347"/>
      <c r="DG109" s="572"/>
      <c r="DH109" s="615"/>
      <c r="DI109" s="616"/>
      <c r="DJ109" s="616"/>
      <c r="DK109" s="617"/>
      <c r="DL109" s="615"/>
      <c r="DM109" s="616"/>
      <c r="DN109" s="617"/>
      <c r="DO109" s="615"/>
      <c r="DP109" s="616"/>
      <c r="DQ109" s="619"/>
      <c r="DR109" s="60"/>
      <c r="DS109" s="61"/>
      <c r="DT109" s="62"/>
      <c r="DV109" s="450"/>
      <c r="DW109" s="451"/>
      <c r="DX109" s="383"/>
      <c r="DY109" s="416"/>
      <c r="DZ109" s="56"/>
      <c r="EA109" s="57"/>
      <c r="EB109" s="63"/>
      <c r="EC109" s="346"/>
      <c r="ED109" s="347"/>
      <c r="EE109" s="347"/>
      <c r="EF109" s="572"/>
      <c r="EG109" s="615"/>
      <c r="EH109" s="616"/>
      <c r="EI109" s="616"/>
      <c r="EJ109" s="617"/>
      <c r="EK109" s="615"/>
      <c r="EL109" s="616"/>
      <c r="EM109" s="617"/>
      <c r="EN109" s="615"/>
      <c r="EO109" s="616"/>
      <c r="EP109" s="619"/>
      <c r="EQ109" s="60"/>
      <c r="ER109" s="61"/>
      <c r="ES109" s="62"/>
    </row>
    <row r="110" spans="1:149" ht="15" customHeight="1">
      <c r="A110" s="419" t="s">
        <v>25</v>
      </c>
      <c r="B110" s="449"/>
      <c r="C110" s="429"/>
      <c r="D110" s="430"/>
      <c r="E110" s="53"/>
      <c r="F110" s="54"/>
      <c r="G110" s="64"/>
      <c r="S110" s="408" t="s">
        <v>18</v>
      </c>
      <c r="T110" s="409"/>
      <c r="U110" s="573"/>
      <c r="V110" s="77"/>
      <c r="W110" s="77"/>
      <c r="X110" s="87"/>
      <c r="Z110" s="419" t="s">
        <v>25</v>
      </c>
      <c r="AA110" s="449"/>
      <c r="AB110" s="429"/>
      <c r="AC110" s="430"/>
      <c r="AD110" s="53"/>
      <c r="AE110" s="54"/>
      <c r="AF110" s="64"/>
      <c r="AR110" s="408" t="s">
        <v>18</v>
      </c>
      <c r="AS110" s="409"/>
      <c r="AT110" s="573"/>
      <c r="AU110" s="77"/>
      <c r="AV110" s="77"/>
      <c r="AW110" s="87"/>
      <c r="AY110" s="419" t="s">
        <v>25</v>
      </c>
      <c r="AZ110" s="449"/>
      <c r="BA110" s="429"/>
      <c r="BB110" s="430"/>
      <c r="BC110" s="53"/>
      <c r="BD110" s="54"/>
      <c r="BE110" s="64"/>
      <c r="BQ110" s="408" t="s">
        <v>18</v>
      </c>
      <c r="BR110" s="409"/>
      <c r="BS110" s="573"/>
      <c r="BT110" s="77"/>
      <c r="BU110" s="77"/>
      <c r="BV110" s="87"/>
      <c r="BX110" s="419" t="s">
        <v>25</v>
      </c>
      <c r="BY110" s="449"/>
      <c r="BZ110" s="429"/>
      <c r="CA110" s="430"/>
      <c r="CB110" s="53"/>
      <c r="CC110" s="54"/>
      <c r="CD110" s="64"/>
      <c r="CP110" s="408" t="s">
        <v>18</v>
      </c>
      <c r="CQ110" s="409"/>
      <c r="CR110" s="573"/>
      <c r="CS110" s="77"/>
      <c r="CT110" s="77"/>
      <c r="CU110" s="87"/>
      <c r="CW110" s="419" t="s">
        <v>25</v>
      </c>
      <c r="CX110" s="449"/>
      <c r="CY110" s="429"/>
      <c r="CZ110" s="430"/>
      <c r="DA110" s="53"/>
      <c r="DB110" s="54"/>
      <c r="DC110" s="64"/>
      <c r="DO110" s="408" t="s">
        <v>18</v>
      </c>
      <c r="DP110" s="409"/>
      <c r="DQ110" s="573"/>
      <c r="DR110" s="77"/>
      <c r="DS110" s="77"/>
      <c r="DT110" s="87"/>
      <c r="DV110" s="419" t="s">
        <v>25</v>
      </c>
      <c r="DW110" s="449"/>
      <c r="DX110" s="429"/>
      <c r="DY110" s="430"/>
      <c r="DZ110" s="53"/>
      <c r="EA110" s="54"/>
      <c r="EB110" s="64"/>
      <c r="EN110" s="408" t="s">
        <v>18</v>
      </c>
      <c r="EO110" s="409"/>
      <c r="EP110" s="573"/>
      <c r="EQ110" s="77"/>
      <c r="ER110" s="77"/>
      <c r="ES110" s="87"/>
    </row>
    <row r="111" spans="1:149" ht="15" customHeight="1">
      <c r="A111" s="450"/>
      <c r="B111" s="451"/>
      <c r="C111" s="383"/>
      <c r="D111" s="416"/>
      <c r="E111" s="56"/>
      <c r="F111" s="57"/>
      <c r="G111" s="63"/>
      <c r="H111" s="369" t="s">
        <v>26</v>
      </c>
      <c r="I111" s="365"/>
      <c r="J111" s="365"/>
      <c r="K111" s="365"/>
      <c r="L111" s="365"/>
      <c r="M111" s="366"/>
      <c r="S111" s="396"/>
      <c r="T111" s="316"/>
      <c r="U111" s="416"/>
      <c r="V111" s="65"/>
      <c r="W111" s="47"/>
      <c r="X111" s="48"/>
      <c r="Z111" s="450"/>
      <c r="AA111" s="451"/>
      <c r="AB111" s="383"/>
      <c r="AC111" s="416"/>
      <c r="AD111" s="56"/>
      <c r="AE111" s="57"/>
      <c r="AF111" s="63"/>
      <c r="AG111" s="369" t="s">
        <v>26</v>
      </c>
      <c r="AH111" s="365"/>
      <c r="AI111" s="365"/>
      <c r="AJ111" s="365"/>
      <c r="AK111" s="365"/>
      <c r="AL111" s="366"/>
      <c r="AR111" s="396"/>
      <c r="AS111" s="316"/>
      <c r="AT111" s="416"/>
      <c r="AU111" s="65"/>
      <c r="AV111" s="47"/>
      <c r="AW111" s="48"/>
      <c r="AY111" s="450"/>
      <c r="AZ111" s="451"/>
      <c r="BA111" s="383"/>
      <c r="BB111" s="416"/>
      <c r="BC111" s="56"/>
      <c r="BD111" s="57"/>
      <c r="BE111" s="63"/>
      <c r="BF111" s="369" t="s">
        <v>26</v>
      </c>
      <c r="BG111" s="365"/>
      <c r="BH111" s="365"/>
      <c r="BI111" s="365"/>
      <c r="BJ111" s="365"/>
      <c r="BK111" s="366"/>
      <c r="BQ111" s="396"/>
      <c r="BR111" s="316"/>
      <c r="BS111" s="416"/>
      <c r="BT111" s="65"/>
      <c r="BU111" s="47"/>
      <c r="BV111" s="48"/>
      <c r="BX111" s="450"/>
      <c r="BY111" s="451"/>
      <c r="BZ111" s="383"/>
      <c r="CA111" s="416"/>
      <c r="CB111" s="56"/>
      <c r="CC111" s="57"/>
      <c r="CD111" s="63"/>
      <c r="CE111" s="369" t="s">
        <v>26</v>
      </c>
      <c r="CF111" s="365"/>
      <c r="CG111" s="365"/>
      <c r="CH111" s="365"/>
      <c r="CI111" s="365"/>
      <c r="CJ111" s="366"/>
      <c r="CP111" s="396"/>
      <c r="CQ111" s="316"/>
      <c r="CR111" s="416"/>
      <c r="CS111" s="65"/>
      <c r="CT111" s="47"/>
      <c r="CU111" s="48"/>
      <c r="CW111" s="450"/>
      <c r="CX111" s="451"/>
      <c r="CY111" s="383"/>
      <c r="CZ111" s="416"/>
      <c r="DA111" s="56"/>
      <c r="DB111" s="57"/>
      <c r="DC111" s="63"/>
      <c r="DD111" s="369" t="s">
        <v>26</v>
      </c>
      <c r="DE111" s="365"/>
      <c r="DF111" s="365"/>
      <c r="DG111" s="365"/>
      <c r="DH111" s="365"/>
      <c r="DI111" s="366"/>
      <c r="DO111" s="396"/>
      <c r="DP111" s="316"/>
      <c r="DQ111" s="416"/>
      <c r="DR111" s="65"/>
      <c r="DS111" s="47"/>
      <c r="DT111" s="48"/>
      <c r="DV111" s="450"/>
      <c r="DW111" s="451"/>
      <c r="DX111" s="383"/>
      <c r="DY111" s="416"/>
      <c r="DZ111" s="56"/>
      <c r="EA111" s="57"/>
      <c r="EB111" s="63"/>
      <c r="EC111" s="369" t="s">
        <v>26</v>
      </c>
      <c r="ED111" s="365"/>
      <c r="EE111" s="365"/>
      <c r="EF111" s="365"/>
      <c r="EG111" s="365"/>
      <c r="EH111" s="366"/>
      <c r="EN111" s="396"/>
      <c r="EO111" s="316"/>
      <c r="EP111" s="416"/>
      <c r="EQ111" s="65"/>
      <c r="ER111" s="47"/>
      <c r="ES111" s="48"/>
    </row>
    <row r="112" spans="1:149" ht="15" customHeight="1">
      <c r="A112" s="419" t="s">
        <v>38</v>
      </c>
      <c r="B112" s="449"/>
      <c r="C112" s="429"/>
      <c r="D112" s="430"/>
      <c r="E112" s="53"/>
      <c r="F112" s="54"/>
      <c r="G112" s="64"/>
      <c r="H112" s="66"/>
      <c r="M112" s="67"/>
      <c r="S112" s="391" t="s">
        <v>19</v>
      </c>
      <c r="T112" s="392"/>
      <c r="U112" s="430"/>
      <c r="V112" s="68"/>
      <c r="W112" s="43"/>
      <c r="X112" s="50"/>
      <c r="Z112" s="419" t="s">
        <v>38</v>
      </c>
      <c r="AA112" s="449"/>
      <c r="AB112" s="429"/>
      <c r="AC112" s="430"/>
      <c r="AD112" s="53"/>
      <c r="AE112" s="54"/>
      <c r="AF112" s="64"/>
      <c r="AG112" s="66"/>
      <c r="AL112" s="67"/>
      <c r="AR112" s="391" t="s">
        <v>19</v>
      </c>
      <c r="AS112" s="392"/>
      <c r="AT112" s="430"/>
      <c r="AU112" s="68"/>
      <c r="AV112" s="43"/>
      <c r="AW112" s="50"/>
      <c r="AY112" s="419" t="s">
        <v>38</v>
      </c>
      <c r="AZ112" s="449"/>
      <c r="BA112" s="429"/>
      <c r="BB112" s="430"/>
      <c r="BC112" s="53"/>
      <c r="BD112" s="54"/>
      <c r="BE112" s="64"/>
      <c r="BF112" s="66"/>
      <c r="BK112" s="67"/>
      <c r="BQ112" s="391" t="s">
        <v>19</v>
      </c>
      <c r="BR112" s="392"/>
      <c r="BS112" s="430"/>
      <c r="BT112" s="68"/>
      <c r="BU112" s="43"/>
      <c r="BV112" s="50"/>
      <c r="BX112" s="419" t="s">
        <v>38</v>
      </c>
      <c r="BY112" s="449"/>
      <c r="BZ112" s="429"/>
      <c r="CA112" s="430"/>
      <c r="CB112" s="53"/>
      <c r="CC112" s="54"/>
      <c r="CD112" s="64"/>
      <c r="CE112" s="66"/>
      <c r="CJ112" s="67"/>
      <c r="CP112" s="391" t="s">
        <v>19</v>
      </c>
      <c r="CQ112" s="392"/>
      <c r="CR112" s="430"/>
      <c r="CS112" s="68"/>
      <c r="CT112" s="43"/>
      <c r="CU112" s="50"/>
      <c r="CW112" s="419" t="s">
        <v>38</v>
      </c>
      <c r="CX112" s="449"/>
      <c r="CY112" s="429"/>
      <c r="CZ112" s="430"/>
      <c r="DA112" s="53"/>
      <c r="DB112" s="54"/>
      <c r="DC112" s="64"/>
      <c r="DD112" s="66"/>
      <c r="DI112" s="67"/>
      <c r="DO112" s="391" t="s">
        <v>19</v>
      </c>
      <c r="DP112" s="392"/>
      <c r="DQ112" s="430"/>
      <c r="DR112" s="68"/>
      <c r="DS112" s="43"/>
      <c r="DT112" s="50"/>
      <c r="DV112" s="419" t="s">
        <v>38</v>
      </c>
      <c r="DW112" s="449"/>
      <c r="DX112" s="429"/>
      <c r="DY112" s="430"/>
      <c r="DZ112" s="53"/>
      <c r="EA112" s="54"/>
      <c r="EB112" s="64"/>
      <c r="EC112" s="66"/>
      <c r="EH112" s="67"/>
      <c r="EN112" s="391" t="s">
        <v>19</v>
      </c>
      <c r="EO112" s="392"/>
      <c r="EP112" s="430"/>
      <c r="EQ112" s="68"/>
      <c r="ER112" s="43"/>
      <c r="ES112" s="50"/>
    </row>
    <row r="113" spans="1:149" ht="15" customHeight="1" thickBot="1">
      <c r="A113" s="475"/>
      <c r="B113" s="476"/>
      <c r="C113" s="356"/>
      <c r="D113" s="572"/>
      <c r="E113" s="69"/>
      <c r="F113" s="70"/>
      <c r="G113" s="71"/>
      <c r="H113" s="72"/>
      <c r="I113" s="71"/>
      <c r="J113" s="73"/>
      <c r="K113" s="74"/>
      <c r="L113" s="75"/>
      <c r="M113" s="71"/>
      <c r="N113" s="75"/>
      <c r="O113" s="75"/>
      <c r="P113" s="75"/>
      <c r="Q113" s="75"/>
      <c r="R113" s="75"/>
      <c r="S113" s="346"/>
      <c r="T113" s="347"/>
      <c r="U113" s="572"/>
      <c r="V113" s="76"/>
      <c r="W113" s="61"/>
      <c r="X113" s="62"/>
      <c r="Z113" s="475"/>
      <c r="AA113" s="476"/>
      <c r="AB113" s="356"/>
      <c r="AC113" s="572"/>
      <c r="AD113" s="69"/>
      <c r="AE113" s="70"/>
      <c r="AF113" s="71"/>
      <c r="AG113" s="72"/>
      <c r="AH113" s="71"/>
      <c r="AI113" s="73"/>
      <c r="AJ113" s="74"/>
      <c r="AK113" s="75"/>
      <c r="AL113" s="71"/>
      <c r="AM113" s="75"/>
      <c r="AN113" s="75"/>
      <c r="AO113" s="75"/>
      <c r="AP113" s="75"/>
      <c r="AQ113" s="75"/>
      <c r="AR113" s="346"/>
      <c r="AS113" s="347"/>
      <c r="AT113" s="572"/>
      <c r="AU113" s="76"/>
      <c r="AV113" s="61"/>
      <c r="AW113" s="62"/>
      <c r="AY113" s="475"/>
      <c r="AZ113" s="476"/>
      <c r="BA113" s="356"/>
      <c r="BB113" s="572"/>
      <c r="BC113" s="69"/>
      <c r="BD113" s="70"/>
      <c r="BE113" s="71"/>
      <c r="BF113" s="72"/>
      <c r="BG113" s="71"/>
      <c r="BH113" s="73"/>
      <c r="BI113" s="74"/>
      <c r="BJ113" s="75"/>
      <c r="BK113" s="71"/>
      <c r="BL113" s="75"/>
      <c r="BM113" s="75"/>
      <c r="BN113" s="75"/>
      <c r="BO113" s="75"/>
      <c r="BP113" s="75"/>
      <c r="BQ113" s="346"/>
      <c r="BR113" s="347"/>
      <c r="BS113" s="572"/>
      <c r="BT113" s="76"/>
      <c r="BU113" s="61"/>
      <c r="BV113" s="62"/>
      <c r="BX113" s="475"/>
      <c r="BY113" s="476"/>
      <c r="BZ113" s="356"/>
      <c r="CA113" s="572"/>
      <c r="CB113" s="69"/>
      <c r="CC113" s="70"/>
      <c r="CD113" s="71"/>
      <c r="CE113" s="72"/>
      <c r="CF113" s="71"/>
      <c r="CG113" s="73"/>
      <c r="CH113" s="74"/>
      <c r="CI113" s="75"/>
      <c r="CJ113" s="71"/>
      <c r="CK113" s="75"/>
      <c r="CL113" s="75"/>
      <c r="CM113" s="75"/>
      <c r="CN113" s="75"/>
      <c r="CO113" s="75"/>
      <c r="CP113" s="346"/>
      <c r="CQ113" s="347"/>
      <c r="CR113" s="572"/>
      <c r="CS113" s="76"/>
      <c r="CT113" s="61"/>
      <c r="CU113" s="62"/>
      <c r="CW113" s="475"/>
      <c r="CX113" s="476"/>
      <c r="CY113" s="356"/>
      <c r="CZ113" s="572"/>
      <c r="DA113" s="69"/>
      <c r="DB113" s="70"/>
      <c r="DC113" s="71"/>
      <c r="DD113" s="72"/>
      <c r="DE113" s="71"/>
      <c r="DF113" s="73"/>
      <c r="DG113" s="74"/>
      <c r="DH113" s="75"/>
      <c r="DI113" s="71"/>
      <c r="DJ113" s="75"/>
      <c r="DK113" s="75"/>
      <c r="DL113" s="75"/>
      <c r="DM113" s="75"/>
      <c r="DN113" s="75"/>
      <c r="DO113" s="346"/>
      <c r="DP113" s="347"/>
      <c r="DQ113" s="572"/>
      <c r="DR113" s="76"/>
      <c r="DS113" s="61"/>
      <c r="DT113" s="62"/>
      <c r="DV113" s="475"/>
      <c r="DW113" s="476"/>
      <c r="DX113" s="356"/>
      <c r="DY113" s="572"/>
      <c r="DZ113" s="69"/>
      <c r="EA113" s="70"/>
      <c r="EB113" s="71"/>
      <c r="EC113" s="72"/>
      <c r="ED113" s="71"/>
      <c r="EE113" s="73"/>
      <c r="EF113" s="74"/>
      <c r="EG113" s="75"/>
      <c r="EH113" s="71"/>
      <c r="EI113" s="75"/>
      <c r="EJ113" s="75"/>
      <c r="EK113" s="75"/>
      <c r="EL113" s="75"/>
      <c r="EM113" s="75"/>
      <c r="EN113" s="346"/>
      <c r="EO113" s="347"/>
      <c r="EP113" s="572"/>
      <c r="EQ113" s="76"/>
      <c r="ER113" s="61"/>
      <c r="ES113" s="62"/>
    </row>
    <row r="114" spans="1:149" ht="14.4" customHeight="1">
      <c r="A114" s="437" t="s">
        <v>93</v>
      </c>
      <c r="B114" s="438"/>
      <c r="C114" s="439" t="str">
        <f>IF(入力用シート!$AO$3="","",入力用シート!$AO$3)</f>
        <v/>
      </c>
      <c r="D114" s="440"/>
      <c r="E114" s="440"/>
      <c r="F114" s="440"/>
      <c r="G114" s="440"/>
      <c r="H114" s="441"/>
      <c r="I114" s="442" t="s">
        <v>27</v>
      </c>
      <c r="J114" s="438"/>
      <c r="K114" s="440" t="str">
        <f>IF(入力用シート!$AO$5="","",入力用シート!$AO$5)</f>
        <v/>
      </c>
      <c r="L114" s="440"/>
      <c r="M114" s="440"/>
      <c r="N114" s="440"/>
      <c r="O114" s="440"/>
      <c r="P114" s="441"/>
      <c r="Q114" s="443" t="str">
        <f>IF(入力用シート!$AH$7="","",入力用シート!$AH$7)</f>
        <v/>
      </c>
      <c r="R114" s="444"/>
      <c r="S114" s="77"/>
      <c r="T114" s="409" t="str">
        <f>IF(入力用シート!$AO$7="","",入力用シート!$AO$7)</f>
        <v/>
      </c>
      <c r="U114" s="409"/>
      <c r="V114" s="409"/>
      <c r="W114" s="409"/>
      <c r="X114" s="452"/>
      <c r="Z114" s="437" t="s">
        <v>93</v>
      </c>
      <c r="AA114" s="438"/>
      <c r="AB114" s="439" t="str">
        <f>IF(入力用シート!$AO$3="","",入力用シート!$AO$3)</f>
        <v/>
      </c>
      <c r="AC114" s="440"/>
      <c r="AD114" s="440"/>
      <c r="AE114" s="440"/>
      <c r="AF114" s="440"/>
      <c r="AG114" s="441"/>
      <c r="AH114" s="442" t="s">
        <v>27</v>
      </c>
      <c r="AI114" s="438"/>
      <c r="AJ114" s="440" t="str">
        <f>IF(入力用シート!$AO$5="","",入力用シート!$AO$5)</f>
        <v/>
      </c>
      <c r="AK114" s="440"/>
      <c r="AL114" s="440"/>
      <c r="AM114" s="440"/>
      <c r="AN114" s="440"/>
      <c r="AO114" s="441"/>
      <c r="AP114" s="443" t="str">
        <f>IF(入力用シート!$AH$7="","",入力用シート!$AH$7)</f>
        <v/>
      </c>
      <c r="AQ114" s="444"/>
      <c r="AR114" s="77"/>
      <c r="AS114" s="409" t="str">
        <f>IF(入力用シート!$AO$7="","",入力用シート!$AO$7)</f>
        <v/>
      </c>
      <c r="AT114" s="409"/>
      <c r="AU114" s="409"/>
      <c r="AV114" s="409"/>
      <c r="AW114" s="452"/>
      <c r="AY114" s="437" t="s">
        <v>93</v>
      </c>
      <c r="AZ114" s="438"/>
      <c r="BA114" s="439" t="str">
        <f>IF(入力用シート!$AO$3="","",入力用シート!$AO$3)</f>
        <v/>
      </c>
      <c r="BB114" s="440"/>
      <c r="BC114" s="440"/>
      <c r="BD114" s="440"/>
      <c r="BE114" s="440"/>
      <c r="BF114" s="441"/>
      <c r="BG114" s="442" t="s">
        <v>27</v>
      </c>
      <c r="BH114" s="438"/>
      <c r="BI114" s="440" t="str">
        <f>IF(入力用シート!$AO$5="","",入力用シート!$AO$5)</f>
        <v/>
      </c>
      <c r="BJ114" s="440"/>
      <c r="BK114" s="440"/>
      <c r="BL114" s="440"/>
      <c r="BM114" s="440"/>
      <c r="BN114" s="441"/>
      <c r="BO114" s="443" t="str">
        <f>IF(入力用シート!$AH$7="","",入力用シート!$AH$7)</f>
        <v/>
      </c>
      <c r="BP114" s="444"/>
      <c r="BQ114" s="77"/>
      <c r="BR114" s="409" t="str">
        <f>IF(入力用シート!$AO$7="","",入力用シート!$AO$7)</f>
        <v/>
      </c>
      <c r="BS114" s="409"/>
      <c r="BT114" s="409"/>
      <c r="BU114" s="409"/>
      <c r="BV114" s="452"/>
      <c r="BX114" s="437" t="s">
        <v>93</v>
      </c>
      <c r="BY114" s="438"/>
      <c r="BZ114" s="439" t="str">
        <f>IF(入力用シート!$AO$3="","",入力用シート!$AO$3)</f>
        <v/>
      </c>
      <c r="CA114" s="440"/>
      <c r="CB114" s="440"/>
      <c r="CC114" s="440"/>
      <c r="CD114" s="440"/>
      <c r="CE114" s="441"/>
      <c r="CF114" s="442" t="s">
        <v>27</v>
      </c>
      <c r="CG114" s="438"/>
      <c r="CH114" s="440" t="str">
        <f>IF(入力用シート!$AO$5="","",入力用シート!$AO$5)</f>
        <v/>
      </c>
      <c r="CI114" s="440"/>
      <c r="CJ114" s="440"/>
      <c r="CK114" s="440"/>
      <c r="CL114" s="440"/>
      <c r="CM114" s="441"/>
      <c r="CN114" s="443" t="str">
        <f>IF(入力用シート!$AH$7="","",入力用シート!$AH$7)</f>
        <v/>
      </c>
      <c r="CO114" s="444"/>
      <c r="CP114" s="77"/>
      <c r="CQ114" s="409" t="str">
        <f>IF(入力用シート!$AO$7="","",入力用シート!$AO$7)</f>
        <v/>
      </c>
      <c r="CR114" s="409"/>
      <c r="CS114" s="409"/>
      <c r="CT114" s="409"/>
      <c r="CU114" s="452"/>
      <c r="CW114" s="437" t="s">
        <v>93</v>
      </c>
      <c r="CX114" s="438"/>
      <c r="CY114" s="439" t="str">
        <f>IF(入力用シート!$AO$3="","",入力用シート!$AO$3)</f>
        <v/>
      </c>
      <c r="CZ114" s="440"/>
      <c r="DA114" s="440"/>
      <c r="DB114" s="440"/>
      <c r="DC114" s="440"/>
      <c r="DD114" s="441"/>
      <c r="DE114" s="442" t="s">
        <v>27</v>
      </c>
      <c r="DF114" s="438"/>
      <c r="DG114" s="440" t="str">
        <f>IF(入力用シート!$AO$5="","",入力用シート!$AO$5)</f>
        <v/>
      </c>
      <c r="DH114" s="440"/>
      <c r="DI114" s="440"/>
      <c r="DJ114" s="440"/>
      <c r="DK114" s="440"/>
      <c r="DL114" s="441"/>
      <c r="DM114" s="443" t="str">
        <f>IF(入力用シート!$AH$7="","",入力用シート!$AH$7)</f>
        <v/>
      </c>
      <c r="DN114" s="444"/>
      <c r="DO114" s="77"/>
      <c r="DP114" s="409" t="str">
        <f>IF(入力用シート!$AO$7="","",入力用シート!$AO$7)</f>
        <v/>
      </c>
      <c r="DQ114" s="409"/>
      <c r="DR114" s="409"/>
      <c r="DS114" s="409"/>
      <c r="DT114" s="452"/>
      <c r="DV114" s="437" t="s">
        <v>93</v>
      </c>
      <c r="DW114" s="438"/>
      <c r="DX114" s="439" t="str">
        <f>IF(入力用シート!$AO$3="","",入力用シート!$AO$3)</f>
        <v/>
      </c>
      <c r="DY114" s="440"/>
      <c r="DZ114" s="440"/>
      <c r="EA114" s="440"/>
      <c r="EB114" s="440"/>
      <c r="EC114" s="441"/>
      <c r="ED114" s="442" t="s">
        <v>27</v>
      </c>
      <c r="EE114" s="438"/>
      <c r="EF114" s="440" t="str">
        <f>IF(入力用シート!$AO$5="","",入力用シート!$AO$5)</f>
        <v/>
      </c>
      <c r="EG114" s="440"/>
      <c r="EH114" s="440"/>
      <c r="EI114" s="440"/>
      <c r="EJ114" s="440"/>
      <c r="EK114" s="441"/>
      <c r="EL114" s="443" t="str">
        <f>IF(入力用シート!$AH$7="","",入力用シート!$AH$7)</f>
        <v/>
      </c>
      <c r="EM114" s="444"/>
      <c r="EN114" s="77"/>
      <c r="EO114" s="409" t="str">
        <f>IF(入力用シート!$AO$7="","",入力用シート!$AO$7)</f>
        <v/>
      </c>
      <c r="EP114" s="409"/>
      <c r="EQ114" s="409"/>
      <c r="ER114" s="409"/>
      <c r="ES114" s="452"/>
    </row>
    <row r="115" spans="1:149" ht="13.8" customHeight="1">
      <c r="A115" s="455" t="str">
        <f>IF(入力用シート!$AH$4="","",入力用シート!$AH$4)</f>
        <v/>
      </c>
      <c r="B115" s="456"/>
      <c r="C115" s="459" t="str">
        <f>IF(入力用シート!$AO$4="","",入力用シート!$AO$4)</f>
        <v/>
      </c>
      <c r="D115" s="460"/>
      <c r="E115" s="460"/>
      <c r="F115" s="460"/>
      <c r="G115" s="460"/>
      <c r="H115" s="461"/>
      <c r="I115" s="460" t="str">
        <f>IF(入力用シート!$AH$6="","",入力用シート!$AH$6)</f>
        <v/>
      </c>
      <c r="J115" s="456"/>
      <c r="K115" s="460" t="str">
        <f>IF(入力用シート!$AO$6="","",入力用シート!$AO$6)</f>
        <v/>
      </c>
      <c r="L115" s="460"/>
      <c r="M115" s="460"/>
      <c r="N115" s="460"/>
      <c r="O115" s="460"/>
      <c r="P115" s="461"/>
      <c r="Q115" s="445"/>
      <c r="R115" s="446"/>
      <c r="T115" s="318"/>
      <c r="U115" s="318"/>
      <c r="V115" s="318"/>
      <c r="W115" s="318"/>
      <c r="X115" s="453"/>
      <c r="Z115" s="455" t="str">
        <f>IF(入力用シート!$AH$4="","",入力用シート!$AH$4)</f>
        <v/>
      </c>
      <c r="AA115" s="456"/>
      <c r="AB115" s="459" t="str">
        <f>IF(入力用シート!$AO$4="","",入力用シート!$AO$4)</f>
        <v/>
      </c>
      <c r="AC115" s="460"/>
      <c r="AD115" s="460"/>
      <c r="AE115" s="460"/>
      <c r="AF115" s="460"/>
      <c r="AG115" s="461"/>
      <c r="AH115" s="460" t="str">
        <f>IF(入力用シート!$AH$6="","",入力用シート!$AH$6)</f>
        <v/>
      </c>
      <c r="AI115" s="456"/>
      <c r="AJ115" s="460" t="str">
        <f>IF(入力用シート!$AO$6="","",入力用シート!$AO$6)</f>
        <v/>
      </c>
      <c r="AK115" s="460"/>
      <c r="AL115" s="460"/>
      <c r="AM115" s="460"/>
      <c r="AN115" s="460"/>
      <c r="AO115" s="461"/>
      <c r="AP115" s="445"/>
      <c r="AQ115" s="446"/>
      <c r="AS115" s="318"/>
      <c r="AT115" s="318"/>
      <c r="AU115" s="318"/>
      <c r="AV115" s="318"/>
      <c r="AW115" s="453"/>
      <c r="AY115" s="455" t="str">
        <f>IF(入力用シート!$AH$4="","",入力用シート!$AH$4)</f>
        <v/>
      </c>
      <c r="AZ115" s="456"/>
      <c r="BA115" s="459" t="str">
        <f>IF(入力用シート!$AO$4="","",入力用シート!$AO$4)</f>
        <v/>
      </c>
      <c r="BB115" s="460"/>
      <c r="BC115" s="460"/>
      <c r="BD115" s="460"/>
      <c r="BE115" s="460"/>
      <c r="BF115" s="461"/>
      <c r="BG115" s="460" t="str">
        <f>IF(入力用シート!$AH$6="","",入力用シート!$AH$6)</f>
        <v/>
      </c>
      <c r="BH115" s="456"/>
      <c r="BI115" s="460" t="str">
        <f>IF(入力用シート!$AO$6="","",入力用シート!$AO$6)</f>
        <v/>
      </c>
      <c r="BJ115" s="460"/>
      <c r="BK115" s="460"/>
      <c r="BL115" s="460"/>
      <c r="BM115" s="460"/>
      <c r="BN115" s="461"/>
      <c r="BO115" s="445"/>
      <c r="BP115" s="446"/>
      <c r="BR115" s="318"/>
      <c r="BS115" s="318"/>
      <c r="BT115" s="318"/>
      <c r="BU115" s="318"/>
      <c r="BV115" s="453"/>
      <c r="BX115" s="455" t="str">
        <f>IF(入力用シート!$AH$4="","",入力用シート!$AH$4)</f>
        <v/>
      </c>
      <c r="BY115" s="456"/>
      <c r="BZ115" s="459" t="str">
        <f>IF(入力用シート!$AO$4="","",入力用シート!$AO$4)</f>
        <v/>
      </c>
      <c r="CA115" s="460"/>
      <c r="CB115" s="460"/>
      <c r="CC115" s="460"/>
      <c r="CD115" s="460"/>
      <c r="CE115" s="461"/>
      <c r="CF115" s="460" t="str">
        <f>IF(入力用シート!$AH$6="","",入力用シート!$AH$6)</f>
        <v/>
      </c>
      <c r="CG115" s="456"/>
      <c r="CH115" s="460" t="str">
        <f>IF(入力用シート!$AO$6="","",入力用シート!$AO$6)</f>
        <v/>
      </c>
      <c r="CI115" s="460"/>
      <c r="CJ115" s="460"/>
      <c r="CK115" s="460"/>
      <c r="CL115" s="460"/>
      <c r="CM115" s="461"/>
      <c r="CN115" s="445"/>
      <c r="CO115" s="446"/>
      <c r="CQ115" s="318"/>
      <c r="CR115" s="318"/>
      <c r="CS115" s="318"/>
      <c r="CT115" s="318"/>
      <c r="CU115" s="453"/>
      <c r="CW115" s="455" t="str">
        <f>IF(入力用シート!$AH$4="","",入力用シート!$AH$4)</f>
        <v/>
      </c>
      <c r="CX115" s="456"/>
      <c r="CY115" s="459" t="str">
        <f>IF(入力用シート!$AO$4="","",入力用シート!$AO$4)</f>
        <v/>
      </c>
      <c r="CZ115" s="460"/>
      <c r="DA115" s="460"/>
      <c r="DB115" s="460"/>
      <c r="DC115" s="460"/>
      <c r="DD115" s="461"/>
      <c r="DE115" s="460" t="str">
        <f>IF(入力用シート!$AH$6="","",入力用シート!$AH$6)</f>
        <v/>
      </c>
      <c r="DF115" s="456"/>
      <c r="DG115" s="460" t="str">
        <f>IF(入力用シート!$AO$6="","",入力用シート!$AO$6)</f>
        <v/>
      </c>
      <c r="DH115" s="460"/>
      <c r="DI115" s="460"/>
      <c r="DJ115" s="460"/>
      <c r="DK115" s="460"/>
      <c r="DL115" s="461"/>
      <c r="DM115" s="445"/>
      <c r="DN115" s="446"/>
      <c r="DP115" s="318"/>
      <c r="DQ115" s="318"/>
      <c r="DR115" s="318"/>
      <c r="DS115" s="318"/>
      <c r="DT115" s="453"/>
      <c r="DV115" s="455" t="str">
        <f>IF(入力用シート!$AH$4="","",入力用シート!$AH$4)</f>
        <v/>
      </c>
      <c r="DW115" s="456"/>
      <c r="DX115" s="459" t="str">
        <f>IF(入力用シート!$AO$4="","",入力用シート!$AO$4)</f>
        <v/>
      </c>
      <c r="DY115" s="460"/>
      <c r="DZ115" s="460"/>
      <c r="EA115" s="460"/>
      <c r="EB115" s="460"/>
      <c r="EC115" s="461"/>
      <c r="ED115" s="460" t="str">
        <f>IF(入力用シート!$AH$6="","",入力用シート!$AH$6)</f>
        <v/>
      </c>
      <c r="EE115" s="456"/>
      <c r="EF115" s="460" t="str">
        <f>IF(入力用シート!$AO$6="","",入力用シート!$AO$6)</f>
        <v/>
      </c>
      <c r="EG115" s="460"/>
      <c r="EH115" s="460"/>
      <c r="EI115" s="460"/>
      <c r="EJ115" s="460"/>
      <c r="EK115" s="461"/>
      <c r="EL115" s="445"/>
      <c r="EM115" s="446"/>
      <c r="EO115" s="318"/>
      <c r="EP115" s="318"/>
      <c r="EQ115" s="318"/>
      <c r="ER115" s="318"/>
      <c r="ES115" s="453"/>
    </row>
    <row r="116" spans="1:149" ht="13.8" customHeight="1">
      <c r="A116" s="457"/>
      <c r="B116" s="458"/>
      <c r="C116" s="462"/>
      <c r="D116" s="463"/>
      <c r="E116" s="463"/>
      <c r="F116" s="463"/>
      <c r="G116" s="463"/>
      <c r="H116" s="464"/>
      <c r="I116" s="463"/>
      <c r="J116" s="458"/>
      <c r="K116" s="463"/>
      <c r="L116" s="463"/>
      <c r="M116" s="463"/>
      <c r="N116" s="463"/>
      <c r="O116" s="463"/>
      <c r="P116" s="464"/>
      <c r="Q116" s="447"/>
      <c r="R116" s="448"/>
      <c r="S116" s="45" t="s">
        <v>10</v>
      </c>
      <c r="T116" s="316"/>
      <c r="U116" s="316"/>
      <c r="V116" s="316"/>
      <c r="W116" s="316"/>
      <c r="X116" s="454"/>
      <c r="Z116" s="457"/>
      <c r="AA116" s="458"/>
      <c r="AB116" s="462"/>
      <c r="AC116" s="463"/>
      <c r="AD116" s="463"/>
      <c r="AE116" s="463"/>
      <c r="AF116" s="463"/>
      <c r="AG116" s="464"/>
      <c r="AH116" s="463"/>
      <c r="AI116" s="458"/>
      <c r="AJ116" s="463"/>
      <c r="AK116" s="463"/>
      <c r="AL116" s="463"/>
      <c r="AM116" s="463"/>
      <c r="AN116" s="463"/>
      <c r="AO116" s="464"/>
      <c r="AP116" s="447"/>
      <c r="AQ116" s="448"/>
      <c r="AR116" s="45" t="s">
        <v>10</v>
      </c>
      <c r="AS116" s="316"/>
      <c r="AT116" s="316"/>
      <c r="AU116" s="316"/>
      <c r="AV116" s="316"/>
      <c r="AW116" s="454"/>
      <c r="AY116" s="457"/>
      <c r="AZ116" s="458"/>
      <c r="BA116" s="462"/>
      <c r="BB116" s="463"/>
      <c r="BC116" s="463"/>
      <c r="BD116" s="463"/>
      <c r="BE116" s="463"/>
      <c r="BF116" s="464"/>
      <c r="BG116" s="463"/>
      <c r="BH116" s="458"/>
      <c r="BI116" s="463"/>
      <c r="BJ116" s="463"/>
      <c r="BK116" s="463"/>
      <c r="BL116" s="463"/>
      <c r="BM116" s="463"/>
      <c r="BN116" s="464"/>
      <c r="BO116" s="447"/>
      <c r="BP116" s="448"/>
      <c r="BQ116" s="45" t="s">
        <v>10</v>
      </c>
      <c r="BR116" s="316"/>
      <c r="BS116" s="316"/>
      <c r="BT116" s="316"/>
      <c r="BU116" s="316"/>
      <c r="BV116" s="454"/>
      <c r="BX116" s="457"/>
      <c r="BY116" s="458"/>
      <c r="BZ116" s="462"/>
      <c r="CA116" s="463"/>
      <c r="CB116" s="463"/>
      <c r="CC116" s="463"/>
      <c r="CD116" s="463"/>
      <c r="CE116" s="464"/>
      <c r="CF116" s="463"/>
      <c r="CG116" s="458"/>
      <c r="CH116" s="463"/>
      <c r="CI116" s="463"/>
      <c r="CJ116" s="463"/>
      <c r="CK116" s="463"/>
      <c r="CL116" s="463"/>
      <c r="CM116" s="464"/>
      <c r="CN116" s="447"/>
      <c r="CO116" s="448"/>
      <c r="CP116" s="45" t="s">
        <v>10</v>
      </c>
      <c r="CQ116" s="316"/>
      <c r="CR116" s="316"/>
      <c r="CS116" s="316"/>
      <c r="CT116" s="316"/>
      <c r="CU116" s="454"/>
      <c r="CW116" s="457"/>
      <c r="CX116" s="458"/>
      <c r="CY116" s="462"/>
      <c r="CZ116" s="463"/>
      <c r="DA116" s="463"/>
      <c r="DB116" s="463"/>
      <c r="DC116" s="463"/>
      <c r="DD116" s="464"/>
      <c r="DE116" s="463"/>
      <c r="DF116" s="458"/>
      <c r="DG116" s="463"/>
      <c r="DH116" s="463"/>
      <c r="DI116" s="463"/>
      <c r="DJ116" s="463"/>
      <c r="DK116" s="463"/>
      <c r="DL116" s="464"/>
      <c r="DM116" s="447"/>
      <c r="DN116" s="448"/>
      <c r="DO116" s="45" t="s">
        <v>10</v>
      </c>
      <c r="DP116" s="316"/>
      <c r="DQ116" s="316"/>
      <c r="DR116" s="316"/>
      <c r="DS116" s="316"/>
      <c r="DT116" s="454"/>
      <c r="DV116" s="457"/>
      <c r="DW116" s="458"/>
      <c r="DX116" s="462"/>
      <c r="DY116" s="463"/>
      <c r="DZ116" s="463"/>
      <c r="EA116" s="463"/>
      <c r="EB116" s="463"/>
      <c r="EC116" s="464"/>
      <c r="ED116" s="463"/>
      <c r="EE116" s="458"/>
      <c r="EF116" s="463"/>
      <c r="EG116" s="463"/>
      <c r="EH116" s="463"/>
      <c r="EI116" s="463"/>
      <c r="EJ116" s="463"/>
      <c r="EK116" s="464"/>
      <c r="EL116" s="447"/>
      <c r="EM116" s="448"/>
      <c r="EN116" s="45" t="s">
        <v>10</v>
      </c>
      <c r="EO116" s="316"/>
      <c r="EP116" s="316"/>
      <c r="EQ116" s="316"/>
      <c r="ER116" s="316"/>
      <c r="ES116" s="454"/>
    </row>
    <row r="117" spans="1:149" ht="15" customHeight="1">
      <c r="A117" s="419" t="s">
        <v>28</v>
      </c>
      <c r="B117" s="420"/>
      <c r="C117" s="78" t="s">
        <v>31</v>
      </c>
      <c r="D117" s="423" t="str">
        <f>IF(入力用シート!$AJ$8="","",入力用シート!$AJ$8)</f>
        <v/>
      </c>
      <c r="E117" s="423"/>
      <c r="F117" s="423"/>
      <c r="G117" s="423"/>
      <c r="H117" s="423"/>
      <c r="I117" s="423"/>
      <c r="J117" s="423"/>
      <c r="K117" s="423"/>
      <c r="L117" s="423"/>
      <c r="M117" s="423"/>
      <c r="N117" s="423"/>
      <c r="O117" s="423"/>
      <c r="P117" s="423"/>
      <c r="Q117" s="423"/>
      <c r="R117" s="423"/>
      <c r="S117" s="423"/>
      <c r="T117" s="423"/>
      <c r="U117" s="423"/>
      <c r="V117" s="423"/>
      <c r="W117" s="423"/>
      <c r="X117" s="424"/>
      <c r="Z117" s="419" t="s">
        <v>28</v>
      </c>
      <c r="AA117" s="420"/>
      <c r="AB117" s="78" t="s">
        <v>31</v>
      </c>
      <c r="AC117" s="423" t="str">
        <f>IF(入力用シート!$AJ$8="","",入力用シート!$AJ$8)</f>
        <v/>
      </c>
      <c r="AD117" s="423"/>
      <c r="AE117" s="423"/>
      <c r="AF117" s="423"/>
      <c r="AG117" s="423"/>
      <c r="AH117" s="423"/>
      <c r="AI117" s="423"/>
      <c r="AJ117" s="423"/>
      <c r="AK117" s="423"/>
      <c r="AL117" s="423"/>
      <c r="AM117" s="423"/>
      <c r="AN117" s="423"/>
      <c r="AO117" s="423"/>
      <c r="AP117" s="423"/>
      <c r="AQ117" s="423"/>
      <c r="AR117" s="423"/>
      <c r="AS117" s="423"/>
      <c r="AT117" s="423"/>
      <c r="AU117" s="423"/>
      <c r="AV117" s="423"/>
      <c r="AW117" s="424"/>
      <c r="AY117" s="419" t="s">
        <v>28</v>
      </c>
      <c r="AZ117" s="420"/>
      <c r="BA117" s="78" t="s">
        <v>31</v>
      </c>
      <c r="BB117" s="423" t="str">
        <f>IF(入力用シート!$AJ$8="","",入力用シート!$AJ$8)</f>
        <v/>
      </c>
      <c r="BC117" s="423"/>
      <c r="BD117" s="423"/>
      <c r="BE117" s="423"/>
      <c r="BF117" s="423"/>
      <c r="BG117" s="423"/>
      <c r="BH117" s="423"/>
      <c r="BI117" s="423"/>
      <c r="BJ117" s="423"/>
      <c r="BK117" s="423"/>
      <c r="BL117" s="423"/>
      <c r="BM117" s="423"/>
      <c r="BN117" s="423"/>
      <c r="BO117" s="423"/>
      <c r="BP117" s="423"/>
      <c r="BQ117" s="423"/>
      <c r="BR117" s="423"/>
      <c r="BS117" s="423"/>
      <c r="BT117" s="423"/>
      <c r="BU117" s="423"/>
      <c r="BV117" s="424"/>
      <c r="BX117" s="419" t="s">
        <v>28</v>
      </c>
      <c r="BY117" s="420"/>
      <c r="BZ117" s="78" t="s">
        <v>31</v>
      </c>
      <c r="CA117" s="423" t="str">
        <f>IF(入力用シート!$AJ$8="","",入力用シート!$AJ$8)</f>
        <v/>
      </c>
      <c r="CB117" s="423"/>
      <c r="CC117" s="423"/>
      <c r="CD117" s="423"/>
      <c r="CE117" s="423"/>
      <c r="CF117" s="423"/>
      <c r="CG117" s="423"/>
      <c r="CH117" s="423"/>
      <c r="CI117" s="423"/>
      <c r="CJ117" s="423"/>
      <c r="CK117" s="423"/>
      <c r="CL117" s="423"/>
      <c r="CM117" s="423"/>
      <c r="CN117" s="423"/>
      <c r="CO117" s="423"/>
      <c r="CP117" s="423"/>
      <c r="CQ117" s="423"/>
      <c r="CR117" s="423"/>
      <c r="CS117" s="423"/>
      <c r="CT117" s="423"/>
      <c r="CU117" s="424"/>
      <c r="CW117" s="419" t="s">
        <v>28</v>
      </c>
      <c r="CX117" s="420"/>
      <c r="CY117" s="78" t="s">
        <v>31</v>
      </c>
      <c r="CZ117" s="423" t="str">
        <f>IF(入力用シート!$AJ$8="","",入力用シート!$AJ$8)</f>
        <v/>
      </c>
      <c r="DA117" s="423"/>
      <c r="DB117" s="423"/>
      <c r="DC117" s="423"/>
      <c r="DD117" s="423"/>
      <c r="DE117" s="423"/>
      <c r="DF117" s="423"/>
      <c r="DG117" s="423"/>
      <c r="DH117" s="423"/>
      <c r="DI117" s="423"/>
      <c r="DJ117" s="423"/>
      <c r="DK117" s="423"/>
      <c r="DL117" s="423"/>
      <c r="DM117" s="423"/>
      <c r="DN117" s="423"/>
      <c r="DO117" s="423"/>
      <c r="DP117" s="423"/>
      <c r="DQ117" s="423"/>
      <c r="DR117" s="423"/>
      <c r="DS117" s="423"/>
      <c r="DT117" s="424"/>
      <c r="DV117" s="419" t="s">
        <v>28</v>
      </c>
      <c r="DW117" s="420"/>
      <c r="DX117" s="78" t="s">
        <v>31</v>
      </c>
      <c r="DY117" s="423" t="str">
        <f>IF(入力用シート!$AJ$8="","",入力用シート!$AJ$8)</f>
        <v/>
      </c>
      <c r="DZ117" s="423"/>
      <c r="EA117" s="423"/>
      <c r="EB117" s="423"/>
      <c r="EC117" s="423"/>
      <c r="ED117" s="423"/>
      <c r="EE117" s="423"/>
      <c r="EF117" s="423"/>
      <c r="EG117" s="423"/>
      <c r="EH117" s="423"/>
      <c r="EI117" s="423"/>
      <c r="EJ117" s="423"/>
      <c r="EK117" s="423"/>
      <c r="EL117" s="423"/>
      <c r="EM117" s="423"/>
      <c r="EN117" s="423"/>
      <c r="EO117" s="423"/>
      <c r="EP117" s="423"/>
      <c r="EQ117" s="423"/>
      <c r="ER117" s="423"/>
      <c r="ES117" s="424"/>
    </row>
    <row r="118" spans="1:149" ht="31.8" customHeight="1" thickBot="1">
      <c r="A118" s="421"/>
      <c r="B118" s="422"/>
      <c r="C118" s="425" t="str">
        <f>IF(入力用シート!$AJ$9="","",入力用シート!$AJ$9)</f>
        <v/>
      </c>
      <c r="D118" s="425"/>
      <c r="E118" s="425"/>
      <c r="F118" s="425"/>
      <c r="G118" s="425"/>
      <c r="H118" s="425"/>
      <c r="I118" s="425"/>
      <c r="J118" s="425"/>
      <c r="K118" s="425"/>
      <c r="L118" s="425"/>
      <c r="M118" s="425"/>
      <c r="N118" s="425"/>
      <c r="O118" s="425"/>
      <c r="P118" s="425"/>
      <c r="Q118" s="425"/>
      <c r="R118" s="425"/>
      <c r="S118" s="425"/>
      <c r="T118" s="425"/>
      <c r="U118" s="425"/>
      <c r="V118" s="425"/>
      <c r="W118" s="425"/>
      <c r="X118" s="426"/>
      <c r="Z118" s="421"/>
      <c r="AA118" s="422"/>
      <c r="AB118" s="425" t="str">
        <f>IF(入力用シート!$AJ$9="","",入力用シート!$AJ$9)</f>
        <v/>
      </c>
      <c r="AC118" s="425"/>
      <c r="AD118" s="425"/>
      <c r="AE118" s="425"/>
      <c r="AF118" s="425"/>
      <c r="AG118" s="425"/>
      <c r="AH118" s="425"/>
      <c r="AI118" s="425"/>
      <c r="AJ118" s="425"/>
      <c r="AK118" s="425"/>
      <c r="AL118" s="425"/>
      <c r="AM118" s="425"/>
      <c r="AN118" s="425"/>
      <c r="AO118" s="425"/>
      <c r="AP118" s="425"/>
      <c r="AQ118" s="425"/>
      <c r="AR118" s="425"/>
      <c r="AS118" s="425"/>
      <c r="AT118" s="425"/>
      <c r="AU118" s="425"/>
      <c r="AV118" s="425"/>
      <c r="AW118" s="426"/>
      <c r="AY118" s="421"/>
      <c r="AZ118" s="422"/>
      <c r="BA118" s="425" t="str">
        <f>IF(入力用シート!$AJ$9="","",入力用シート!$AJ$9)</f>
        <v/>
      </c>
      <c r="BB118" s="425"/>
      <c r="BC118" s="425"/>
      <c r="BD118" s="425"/>
      <c r="BE118" s="425"/>
      <c r="BF118" s="425"/>
      <c r="BG118" s="425"/>
      <c r="BH118" s="425"/>
      <c r="BI118" s="425"/>
      <c r="BJ118" s="425"/>
      <c r="BK118" s="425"/>
      <c r="BL118" s="425"/>
      <c r="BM118" s="425"/>
      <c r="BN118" s="425"/>
      <c r="BO118" s="425"/>
      <c r="BP118" s="425"/>
      <c r="BQ118" s="425"/>
      <c r="BR118" s="425"/>
      <c r="BS118" s="425"/>
      <c r="BT118" s="425"/>
      <c r="BU118" s="425"/>
      <c r="BV118" s="426"/>
      <c r="BX118" s="421"/>
      <c r="BY118" s="422"/>
      <c r="BZ118" s="425" t="str">
        <f>IF(入力用シート!$AJ$9="","",入力用シート!$AJ$9)</f>
        <v/>
      </c>
      <c r="CA118" s="425"/>
      <c r="CB118" s="425"/>
      <c r="CC118" s="425"/>
      <c r="CD118" s="425"/>
      <c r="CE118" s="425"/>
      <c r="CF118" s="425"/>
      <c r="CG118" s="425"/>
      <c r="CH118" s="425"/>
      <c r="CI118" s="425"/>
      <c r="CJ118" s="425"/>
      <c r="CK118" s="425"/>
      <c r="CL118" s="425"/>
      <c r="CM118" s="425"/>
      <c r="CN118" s="425"/>
      <c r="CO118" s="425"/>
      <c r="CP118" s="425"/>
      <c r="CQ118" s="425"/>
      <c r="CR118" s="425"/>
      <c r="CS118" s="425"/>
      <c r="CT118" s="425"/>
      <c r="CU118" s="426"/>
      <c r="CW118" s="421"/>
      <c r="CX118" s="422"/>
      <c r="CY118" s="425" t="str">
        <f>IF(入力用シート!$AJ$9="","",入力用シート!$AJ$9)</f>
        <v/>
      </c>
      <c r="CZ118" s="425"/>
      <c r="DA118" s="425"/>
      <c r="DB118" s="425"/>
      <c r="DC118" s="425"/>
      <c r="DD118" s="425"/>
      <c r="DE118" s="425"/>
      <c r="DF118" s="425"/>
      <c r="DG118" s="425"/>
      <c r="DH118" s="425"/>
      <c r="DI118" s="425"/>
      <c r="DJ118" s="425"/>
      <c r="DK118" s="425"/>
      <c r="DL118" s="425"/>
      <c r="DM118" s="425"/>
      <c r="DN118" s="425"/>
      <c r="DO118" s="425"/>
      <c r="DP118" s="425"/>
      <c r="DQ118" s="425"/>
      <c r="DR118" s="425"/>
      <c r="DS118" s="425"/>
      <c r="DT118" s="426"/>
      <c r="DV118" s="421"/>
      <c r="DW118" s="422"/>
      <c r="DX118" s="425" t="str">
        <f>IF(入力用シート!$AJ$9="","",入力用シート!$AJ$9)</f>
        <v/>
      </c>
      <c r="DY118" s="425"/>
      <c r="DZ118" s="425"/>
      <c r="EA118" s="425"/>
      <c r="EB118" s="425"/>
      <c r="EC118" s="425"/>
      <c r="ED118" s="425"/>
      <c r="EE118" s="425"/>
      <c r="EF118" s="425"/>
      <c r="EG118" s="425"/>
      <c r="EH118" s="425"/>
      <c r="EI118" s="425"/>
      <c r="EJ118" s="425"/>
      <c r="EK118" s="425"/>
      <c r="EL118" s="425"/>
      <c r="EM118" s="425"/>
      <c r="EN118" s="425"/>
      <c r="EO118" s="425"/>
      <c r="EP118" s="425"/>
      <c r="EQ118" s="425"/>
      <c r="ER118" s="425"/>
      <c r="ES118" s="426"/>
    </row>
    <row r="119" spans="1:149" ht="7.2" customHeight="1"/>
    <row r="120" spans="1:149" ht="15.6" customHeight="1">
      <c r="C120" s="79" t="s">
        <v>41</v>
      </c>
      <c r="L120" s="427" t="s">
        <v>179</v>
      </c>
      <c r="M120" s="431"/>
      <c r="N120" s="432"/>
      <c r="O120" s="427" t="s">
        <v>180</v>
      </c>
      <c r="P120" s="428"/>
      <c r="Q120" s="427" t="s">
        <v>181</v>
      </c>
      <c r="R120" s="428"/>
      <c r="S120" s="427" t="s">
        <v>33</v>
      </c>
      <c r="T120" s="428"/>
      <c r="U120" s="427" t="s">
        <v>34</v>
      </c>
      <c r="V120" s="428"/>
      <c r="W120" s="427" t="s">
        <v>32</v>
      </c>
      <c r="X120" s="428"/>
      <c r="AB120" s="79" t="s">
        <v>41</v>
      </c>
      <c r="AK120" s="427" t="s">
        <v>179</v>
      </c>
      <c r="AL120" s="431"/>
      <c r="AM120" s="432"/>
      <c r="AN120" s="427" t="s">
        <v>180</v>
      </c>
      <c r="AO120" s="428"/>
      <c r="AP120" s="427" t="s">
        <v>181</v>
      </c>
      <c r="AQ120" s="428"/>
      <c r="AR120" s="427" t="s">
        <v>33</v>
      </c>
      <c r="AS120" s="428"/>
      <c r="AT120" s="427" t="s">
        <v>34</v>
      </c>
      <c r="AU120" s="428"/>
      <c r="AV120" s="427" t="s">
        <v>32</v>
      </c>
      <c r="AW120" s="428"/>
      <c r="BA120" s="79" t="s">
        <v>41</v>
      </c>
      <c r="BJ120" s="427" t="s">
        <v>179</v>
      </c>
      <c r="BK120" s="431"/>
      <c r="BL120" s="432"/>
      <c r="BM120" s="427" t="s">
        <v>180</v>
      </c>
      <c r="BN120" s="428"/>
      <c r="BO120" s="427" t="s">
        <v>181</v>
      </c>
      <c r="BP120" s="428"/>
      <c r="BQ120" s="427" t="s">
        <v>33</v>
      </c>
      <c r="BR120" s="428"/>
      <c r="BS120" s="427" t="s">
        <v>34</v>
      </c>
      <c r="BT120" s="428"/>
      <c r="BU120" s="427" t="s">
        <v>32</v>
      </c>
      <c r="BV120" s="428"/>
      <c r="BZ120" s="79" t="s">
        <v>41</v>
      </c>
      <c r="CI120" s="427" t="s">
        <v>179</v>
      </c>
      <c r="CJ120" s="431"/>
      <c r="CK120" s="432"/>
      <c r="CL120" s="427" t="s">
        <v>180</v>
      </c>
      <c r="CM120" s="428"/>
      <c r="CN120" s="427" t="s">
        <v>181</v>
      </c>
      <c r="CO120" s="428"/>
      <c r="CP120" s="427" t="s">
        <v>33</v>
      </c>
      <c r="CQ120" s="428"/>
      <c r="CR120" s="427" t="s">
        <v>34</v>
      </c>
      <c r="CS120" s="428"/>
      <c r="CT120" s="427" t="s">
        <v>32</v>
      </c>
      <c r="CU120" s="428"/>
      <c r="CY120" s="79" t="s">
        <v>41</v>
      </c>
      <c r="DH120" s="427" t="s">
        <v>179</v>
      </c>
      <c r="DI120" s="431"/>
      <c r="DJ120" s="432"/>
      <c r="DK120" s="427" t="s">
        <v>180</v>
      </c>
      <c r="DL120" s="428"/>
      <c r="DM120" s="427" t="s">
        <v>181</v>
      </c>
      <c r="DN120" s="428"/>
      <c r="DO120" s="427" t="s">
        <v>33</v>
      </c>
      <c r="DP120" s="428"/>
      <c r="DQ120" s="427" t="s">
        <v>34</v>
      </c>
      <c r="DR120" s="428"/>
      <c r="DS120" s="427" t="s">
        <v>32</v>
      </c>
      <c r="DT120" s="428"/>
      <c r="DX120" s="79" t="s">
        <v>41</v>
      </c>
      <c r="EG120" s="427" t="s">
        <v>179</v>
      </c>
      <c r="EH120" s="431"/>
      <c r="EI120" s="432"/>
      <c r="EJ120" s="427" t="s">
        <v>180</v>
      </c>
      <c r="EK120" s="428"/>
      <c r="EL120" s="427" t="s">
        <v>181</v>
      </c>
      <c r="EM120" s="428"/>
      <c r="EN120" s="427" t="s">
        <v>33</v>
      </c>
      <c r="EO120" s="428"/>
      <c r="EP120" s="427" t="s">
        <v>34</v>
      </c>
      <c r="EQ120" s="428"/>
      <c r="ER120" s="427" t="s">
        <v>32</v>
      </c>
      <c r="ES120" s="428"/>
    </row>
    <row r="121" spans="1:149" ht="18" customHeight="1">
      <c r="L121" s="414"/>
      <c r="M121" s="318"/>
      <c r="N121" s="415"/>
      <c r="O121" s="429"/>
      <c r="P121" s="430"/>
      <c r="Q121" s="392"/>
      <c r="R121" s="430"/>
      <c r="S121" s="392"/>
      <c r="T121" s="430"/>
      <c r="U121" s="392"/>
      <c r="V121" s="430"/>
      <c r="W121" s="392"/>
      <c r="X121" s="430"/>
      <c r="AK121" s="414"/>
      <c r="AL121" s="318"/>
      <c r="AM121" s="415"/>
      <c r="AN121" s="429"/>
      <c r="AO121" s="430"/>
      <c r="AP121" s="392"/>
      <c r="AQ121" s="430"/>
      <c r="AR121" s="392"/>
      <c r="AS121" s="430"/>
      <c r="AT121" s="392"/>
      <c r="AU121" s="430"/>
      <c r="AV121" s="392"/>
      <c r="AW121" s="430"/>
      <c r="BJ121" s="414"/>
      <c r="BK121" s="318"/>
      <c r="BL121" s="415"/>
      <c r="BM121" s="429"/>
      <c r="BN121" s="430"/>
      <c r="BO121" s="392"/>
      <c r="BP121" s="430"/>
      <c r="BQ121" s="392"/>
      <c r="BR121" s="430"/>
      <c r="BS121" s="392"/>
      <c r="BT121" s="430"/>
      <c r="BU121" s="392"/>
      <c r="BV121" s="430"/>
      <c r="CI121" s="414"/>
      <c r="CJ121" s="318"/>
      <c r="CK121" s="415"/>
      <c r="CL121" s="429"/>
      <c r="CM121" s="430"/>
      <c r="CN121" s="392"/>
      <c r="CO121" s="430"/>
      <c r="CP121" s="392"/>
      <c r="CQ121" s="430"/>
      <c r="CR121" s="392"/>
      <c r="CS121" s="430"/>
      <c r="CT121" s="392"/>
      <c r="CU121" s="430"/>
      <c r="DH121" s="414"/>
      <c r="DI121" s="318"/>
      <c r="DJ121" s="415"/>
      <c r="DK121" s="429"/>
      <c r="DL121" s="430"/>
      <c r="DM121" s="392"/>
      <c r="DN121" s="430"/>
      <c r="DO121" s="392"/>
      <c r="DP121" s="430"/>
      <c r="DQ121" s="392"/>
      <c r="DR121" s="430"/>
      <c r="DS121" s="392"/>
      <c r="DT121" s="430"/>
      <c r="EG121" s="414"/>
      <c r="EH121" s="318"/>
      <c r="EI121" s="415"/>
      <c r="EJ121" s="429"/>
      <c r="EK121" s="430"/>
      <c r="EL121" s="392"/>
      <c r="EM121" s="430"/>
      <c r="EN121" s="392"/>
      <c r="EO121" s="430"/>
      <c r="EP121" s="392"/>
      <c r="EQ121" s="430"/>
      <c r="ER121" s="392"/>
      <c r="ES121" s="430"/>
    </row>
    <row r="122" spans="1:149" ht="18" customHeight="1">
      <c r="B122" s="100"/>
      <c r="C122" s="100"/>
      <c r="D122" s="100"/>
      <c r="E122" s="100"/>
      <c r="F122" s="100"/>
      <c r="G122" s="80"/>
      <c r="H122" s="80"/>
      <c r="I122" s="80"/>
      <c r="J122" s="80"/>
      <c r="K122" s="80"/>
      <c r="L122" s="414"/>
      <c r="M122" s="318"/>
      <c r="N122" s="415"/>
      <c r="O122" s="414"/>
      <c r="P122" s="415"/>
      <c r="Q122" s="318"/>
      <c r="R122" s="415"/>
      <c r="S122" s="318"/>
      <c r="T122" s="415"/>
      <c r="U122" s="318"/>
      <c r="V122" s="415"/>
      <c r="W122" s="318"/>
      <c r="X122" s="415"/>
      <c r="AA122" s="100"/>
      <c r="AB122" s="100"/>
      <c r="AC122" s="100"/>
      <c r="AD122" s="100"/>
      <c r="AE122" s="100"/>
      <c r="AF122" s="80"/>
      <c r="AG122" s="80"/>
      <c r="AH122" s="80"/>
      <c r="AI122" s="80"/>
      <c r="AJ122" s="80"/>
      <c r="AK122" s="414"/>
      <c r="AL122" s="318"/>
      <c r="AM122" s="415"/>
      <c r="AN122" s="414"/>
      <c r="AO122" s="415"/>
      <c r="AP122" s="318"/>
      <c r="AQ122" s="415"/>
      <c r="AR122" s="318"/>
      <c r="AS122" s="415"/>
      <c r="AT122" s="318"/>
      <c r="AU122" s="415"/>
      <c r="AV122" s="318"/>
      <c r="AW122" s="415"/>
      <c r="AZ122" s="100"/>
      <c r="BA122" s="100"/>
      <c r="BB122" s="100"/>
      <c r="BC122" s="100"/>
      <c r="BD122" s="100"/>
      <c r="BE122" s="80"/>
      <c r="BF122" s="80"/>
      <c r="BG122" s="80"/>
      <c r="BH122" s="80"/>
      <c r="BI122" s="80"/>
      <c r="BJ122" s="414"/>
      <c r="BK122" s="318"/>
      <c r="BL122" s="415"/>
      <c r="BM122" s="414"/>
      <c r="BN122" s="415"/>
      <c r="BO122" s="318"/>
      <c r="BP122" s="415"/>
      <c r="BQ122" s="318"/>
      <c r="BR122" s="415"/>
      <c r="BS122" s="318"/>
      <c r="BT122" s="415"/>
      <c r="BU122" s="318"/>
      <c r="BV122" s="415"/>
      <c r="BY122" s="100"/>
      <c r="BZ122" s="100"/>
      <c r="CA122" s="100"/>
      <c r="CB122" s="100"/>
      <c r="CC122" s="100"/>
      <c r="CD122" s="80"/>
      <c r="CE122" s="80"/>
      <c r="CF122" s="80"/>
      <c r="CG122" s="80"/>
      <c r="CH122" s="80"/>
      <c r="CI122" s="414"/>
      <c r="CJ122" s="318"/>
      <c r="CK122" s="415"/>
      <c r="CL122" s="414"/>
      <c r="CM122" s="415"/>
      <c r="CN122" s="318"/>
      <c r="CO122" s="415"/>
      <c r="CP122" s="318"/>
      <c r="CQ122" s="415"/>
      <c r="CR122" s="318"/>
      <c r="CS122" s="415"/>
      <c r="CT122" s="318"/>
      <c r="CU122" s="415"/>
      <c r="CX122" s="100"/>
      <c r="CY122" s="100"/>
      <c r="CZ122" s="100"/>
      <c r="DA122" s="100"/>
      <c r="DB122" s="100"/>
      <c r="DC122" s="80"/>
      <c r="DD122" s="80"/>
      <c r="DE122" s="80"/>
      <c r="DF122" s="80"/>
      <c r="DG122" s="80"/>
      <c r="DH122" s="414"/>
      <c r="DI122" s="318"/>
      <c r="DJ122" s="415"/>
      <c r="DK122" s="414"/>
      <c r="DL122" s="415"/>
      <c r="DM122" s="318"/>
      <c r="DN122" s="415"/>
      <c r="DO122" s="318"/>
      <c r="DP122" s="415"/>
      <c r="DQ122" s="318"/>
      <c r="DR122" s="415"/>
      <c r="DS122" s="318"/>
      <c r="DT122" s="415"/>
      <c r="DW122" s="100"/>
      <c r="DX122" s="100"/>
      <c r="DY122" s="100"/>
      <c r="DZ122" s="100"/>
      <c r="EA122" s="100"/>
      <c r="EB122" s="80"/>
      <c r="EC122" s="80"/>
      <c r="ED122" s="80"/>
      <c r="EE122" s="80"/>
      <c r="EF122" s="80"/>
      <c r="EG122" s="414"/>
      <c r="EH122" s="318"/>
      <c r="EI122" s="415"/>
      <c r="EJ122" s="414"/>
      <c r="EK122" s="415"/>
      <c r="EL122" s="318"/>
      <c r="EM122" s="415"/>
      <c r="EN122" s="318"/>
      <c r="EO122" s="415"/>
      <c r="EP122" s="318"/>
      <c r="EQ122" s="415"/>
      <c r="ER122" s="318"/>
      <c r="ES122" s="415"/>
    </row>
    <row r="123" spans="1:149" ht="12.6" customHeight="1">
      <c r="A123" s="417" t="s">
        <v>81</v>
      </c>
      <c r="B123" s="417"/>
      <c r="C123" s="417"/>
      <c r="D123" s="417"/>
      <c r="E123" s="417"/>
      <c r="F123" s="417"/>
      <c r="G123" s="417"/>
      <c r="H123" s="417"/>
      <c r="I123" s="417"/>
      <c r="J123" s="417"/>
      <c r="K123" s="418"/>
      <c r="L123" s="383"/>
      <c r="M123" s="316"/>
      <c r="N123" s="416"/>
      <c r="O123" s="383"/>
      <c r="P123" s="416"/>
      <c r="Q123" s="316"/>
      <c r="R123" s="416"/>
      <c r="S123" s="316"/>
      <c r="T123" s="416"/>
      <c r="U123" s="316"/>
      <c r="V123" s="416"/>
      <c r="W123" s="316"/>
      <c r="X123" s="416"/>
      <c r="Z123" s="417" t="s">
        <v>81</v>
      </c>
      <c r="AA123" s="417"/>
      <c r="AB123" s="417"/>
      <c r="AC123" s="417"/>
      <c r="AD123" s="417"/>
      <c r="AE123" s="417"/>
      <c r="AF123" s="417"/>
      <c r="AG123" s="417"/>
      <c r="AH123" s="417"/>
      <c r="AI123" s="417"/>
      <c r="AJ123" s="418"/>
      <c r="AK123" s="383"/>
      <c r="AL123" s="316"/>
      <c r="AM123" s="416"/>
      <c r="AN123" s="383"/>
      <c r="AO123" s="416"/>
      <c r="AP123" s="316"/>
      <c r="AQ123" s="416"/>
      <c r="AR123" s="316"/>
      <c r="AS123" s="416"/>
      <c r="AT123" s="316"/>
      <c r="AU123" s="416"/>
      <c r="AV123" s="316"/>
      <c r="AW123" s="416"/>
      <c r="AY123" s="417" t="s">
        <v>81</v>
      </c>
      <c r="AZ123" s="417"/>
      <c r="BA123" s="417"/>
      <c r="BB123" s="417"/>
      <c r="BC123" s="417"/>
      <c r="BD123" s="417"/>
      <c r="BE123" s="417"/>
      <c r="BF123" s="417"/>
      <c r="BG123" s="417"/>
      <c r="BH123" s="417"/>
      <c r="BI123" s="418"/>
      <c r="BJ123" s="383"/>
      <c r="BK123" s="316"/>
      <c r="BL123" s="416"/>
      <c r="BM123" s="383"/>
      <c r="BN123" s="416"/>
      <c r="BO123" s="316"/>
      <c r="BP123" s="416"/>
      <c r="BQ123" s="316"/>
      <c r="BR123" s="416"/>
      <c r="BS123" s="316"/>
      <c r="BT123" s="416"/>
      <c r="BU123" s="316"/>
      <c r="BV123" s="416"/>
      <c r="BX123" s="417" t="s">
        <v>81</v>
      </c>
      <c r="BY123" s="417"/>
      <c r="BZ123" s="417"/>
      <c r="CA123" s="417"/>
      <c r="CB123" s="417"/>
      <c r="CC123" s="417"/>
      <c r="CD123" s="417"/>
      <c r="CE123" s="417"/>
      <c r="CF123" s="417"/>
      <c r="CG123" s="417"/>
      <c r="CH123" s="418"/>
      <c r="CI123" s="383"/>
      <c r="CJ123" s="316"/>
      <c r="CK123" s="416"/>
      <c r="CL123" s="383"/>
      <c r="CM123" s="416"/>
      <c r="CN123" s="316"/>
      <c r="CO123" s="416"/>
      <c r="CP123" s="316"/>
      <c r="CQ123" s="416"/>
      <c r="CR123" s="316"/>
      <c r="CS123" s="416"/>
      <c r="CT123" s="316"/>
      <c r="CU123" s="416"/>
      <c r="CW123" s="417" t="s">
        <v>81</v>
      </c>
      <c r="CX123" s="417"/>
      <c r="CY123" s="417"/>
      <c r="CZ123" s="417"/>
      <c r="DA123" s="417"/>
      <c r="DB123" s="417"/>
      <c r="DC123" s="417"/>
      <c r="DD123" s="417"/>
      <c r="DE123" s="417"/>
      <c r="DF123" s="417"/>
      <c r="DG123" s="418"/>
      <c r="DH123" s="383"/>
      <c r="DI123" s="316"/>
      <c r="DJ123" s="416"/>
      <c r="DK123" s="383"/>
      <c r="DL123" s="416"/>
      <c r="DM123" s="316"/>
      <c r="DN123" s="416"/>
      <c r="DO123" s="316"/>
      <c r="DP123" s="416"/>
      <c r="DQ123" s="316"/>
      <c r="DR123" s="416"/>
      <c r="DS123" s="316"/>
      <c r="DT123" s="416"/>
      <c r="DV123" s="417" t="s">
        <v>81</v>
      </c>
      <c r="DW123" s="417"/>
      <c r="DX123" s="417"/>
      <c r="DY123" s="417"/>
      <c r="DZ123" s="417"/>
      <c r="EA123" s="417"/>
      <c r="EB123" s="417"/>
      <c r="EC123" s="417"/>
      <c r="ED123" s="417"/>
      <c r="EE123" s="417"/>
      <c r="EF123" s="418"/>
      <c r="EG123" s="383"/>
      <c r="EH123" s="316"/>
      <c r="EI123" s="416"/>
      <c r="EJ123" s="383"/>
      <c r="EK123" s="416"/>
      <c r="EL123" s="316"/>
      <c r="EM123" s="416"/>
      <c r="EN123" s="316"/>
      <c r="EO123" s="416"/>
      <c r="EP123" s="316"/>
      <c r="EQ123" s="416"/>
      <c r="ER123" s="316"/>
      <c r="ES123" s="416"/>
    </row>
    <row r="124" spans="1:149" ht="8.4" customHeight="1"/>
    <row r="125" spans="1:149" ht="19.8" customHeight="1">
      <c r="C125" s="35">
        <f>YEAR(データシート!$C$2)</f>
        <v>1900</v>
      </c>
      <c r="D125" s="36" t="s">
        <v>0</v>
      </c>
      <c r="E125" s="435">
        <f>MONTH(データシート!$C$2)</f>
        <v>1</v>
      </c>
      <c r="F125" s="435"/>
      <c r="G125" s="37" t="s">
        <v>100</v>
      </c>
      <c r="J125" s="37"/>
      <c r="K125" s="37"/>
      <c r="L125" s="37"/>
      <c r="M125" s="37"/>
      <c r="N125" s="37"/>
      <c r="O125" s="37"/>
      <c r="P125" s="436" t="s">
        <v>2</v>
      </c>
      <c r="Q125" s="436"/>
      <c r="R125" s="568">
        <f>YEAR(データシート!$C$2)</f>
        <v>1900</v>
      </c>
      <c r="S125" s="568"/>
      <c r="T125" s="38" t="s">
        <v>0</v>
      </c>
      <c r="U125" s="39">
        <f>MONTH(データシート!$C$2)</f>
        <v>1</v>
      </c>
      <c r="V125" s="38" t="s">
        <v>37</v>
      </c>
      <c r="W125" s="39">
        <f>DAY(データシート!$C$2)</f>
        <v>0</v>
      </c>
      <c r="X125" s="38" t="s">
        <v>36</v>
      </c>
      <c r="AB125" s="35">
        <f>YEAR(データシート!$C$2)</f>
        <v>1900</v>
      </c>
      <c r="AC125" s="36" t="s">
        <v>0</v>
      </c>
      <c r="AD125" s="435">
        <f>MONTH(データシート!$C$2)</f>
        <v>1</v>
      </c>
      <c r="AE125" s="435"/>
      <c r="AF125" s="37" t="s">
        <v>100</v>
      </c>
      <c r="AI125" s="37"/>
      <c r="AJ125" s="37"/>
      <c r="AK125" s="37"/>
      <c r="AL125" s="37"/>
      <c r="AM125" s="37"/>
      <c r="AN125" s="37"/>
      <c r="AO125" s="436" t="s">
        <v>2</v>
      </c>
      <c r="AP125" s="436"/>
      <c r="AQ125" s="568">
        <f>YEAR(データシート!$C$2)</f>
        <v>1900</v>
      </c>
      <c r="AR125" s="568"/>
      <c r="AS125" s="38" t="s">
        <v>0</v>
      </c>
      <c r="AT125" s="39">
        <f>MONTH(データシート!$C$2)</f>
        <v>1</v>
      </c>
      <c r="AU125" s="38" t="s">
        <v>37</v>
      </c>
      <c r="AV125" s="39">
        <f>DAY(データシート!$C$2)</f>
        <v>0</v>
      </c>
      <c r="AW125" s="38" t="s">
        <v>36</v>
      </c>
      <c r="BA125" s="35">
        <f>YEAR(データシート!$C$2)</f>
        <v>1900</v>
      </c>
      <c r="BB125" s="36" t="s">
        <v>0</v>
      </c>
      <c r="BC125" s="435">
        <f>MONTH(データシート!$C$2)</f>
        <v>1</v>
      </c>
      <c r="BD125" s="435"/>
      <c r="BE125" s="37" t="s">
        <v>100</v>
      </c>
      <c r="BH125" s="37"/>
      <c r="BI125" s="37"/>
      <c r="BJ125" s="37"/>
      <c r="BK125" s="37"/>
      <c r="BL125" s="37"/>
      <c r="BM125" s="37"/>
      <c r="BN125" s="436" t="s">
        <v>2</v>
      </c>
      <c r="BO125" s="436"/>
      <c r="BP125" s="568">
        <f>YEAR(データシート!$C$2)</f>
        <v>1900</v>
      </c>
      <c r="BQ125" s="568"/>
      <c r="BR125" s="38" t="s">
        <v>0</v>
      </c>
      <c r="BS125" s="39">
        <f>MONTH(データシート!$C$2)</f>
        <v>1</v>
      </c>
      <c r="BT125" s="38" t="s">
        <v>37</v>
      </c>
      <c r="BU125" s="39">
        <f>DAY(データシート!$C$2)</f>
        <v>0</v>
      </c>
      <c r="BV125" s="38" t="s">
        <v>36</v>
      </c>
      <c r="BZ125" s="35">
        <f>YEAR(データシート!$C$2)</f>
        <v>1900</v>
      </c>
      <c r="CA125" s="36" t="s">
        <v>0</v>
      </c>
      <c r="CB125" s="435">
        <f>MONTH(データシート!$C$2)</f>
        <v>1</v>
      </c>
      <c r="CC125" s="435"/>
      <c r="CD125" s="37" t="s">
        <v>100</v>
      </c>
      <c r="CG125" s="37"/>
      <c r="CH125" s="37"/>
      <c r="CI125" s="37"/>
      <c r="CJ125" s="37"/>
      <c r="CK125" s="37"/>
      <c r="CL125" s="37"/>
      <c r="CM125" s="436" t="s">
        <v>2</v>
      </c>
      <c r="CN125" s="436"/>
      <c r="CO125" s="568">
        <f>YEAR(データシート!$C$2)</f>
        <v>1900</v>
      </c>
      <c r="CP125" s="568"/>
      <c r="CQ125" s="38" t="s">
        <v>0</v>
      </c>
      <c r="CR125" s="39">
        <f>MONTH(データシート!$C$2)</f>
        <v>1</v>
      </c>
      <c r="CS125" s="38" t="s">
        <v>37</v>
      </c>
      <c r="CT125" s="39">
        <f>DAY(データシート!$C$2)</f>
        <v>0</v>
      </c>
      <c r="CU125" s="38" t="s">
        <v>36</v>
      </c>
      <c r="CY125" s="35">
        <f>YEAR(データシート!$C$2)</f>
        <v>1900</v>
      </c>
      <c r="CZ125" s="36" t="s">
        <v>0</v>
      </c>
      <c r="DA125" s="435">
        <f>MONTH(データシート!$C$2)</f>
        <v>1</v>
      </c>
      <c r="DB125" s="435"/>
      <c r="DC125" s="37" t="s">
        <v>100</v>
      </c>
      <c r="DF125" s="37"/>
      <c r="DG125" s="37"/>
      <c r="DH125" s="37"/>
      <c r="DI125" s="37"/>
      <c r="DJ125" s="37"/>
      <c r="DK125" s="37"/>
      <c r="DL125" s="436" t="s">
        <v>2</v>
      </c>
      <c r="DM125" s="436"/>
      <c r="DN125" s="568">
        <f>YEAR(データシート!$C$2)</f>
        <v>1900</v>
      </c>
      <c r="DO125" s="568"/>
      <c r="DP125" s="38" t="s">
        <v>0</v>
      </c>
      <c r="DQ125" s="39">
        <f>MONTH(データシート!$C$2)</f>
        <v>1</v>
      </c>
      <c r="DR125" s="38" t="s">
        <v>37</v>
      </c>
      <c r="DS125" s="39">
        <f>DAY(データシート!$C$2)</f>
        <v>0</v>
      </c>
      <c r="DT125" s="38" t="s">
        <v>36</v>
      </c>
      <c r="DX125" s="35">
        <f>YEAR(データシート!$C$2)</f>
        <v>1900</v>
      </c>
      <c r="DY125" s="36" t="s">
        <v>0</v>
      </c>
      <c r="DZ125" s="435">
        <f>MONTH(データシート!$C$2)</f>
        <v>1</v>
      </c>
      <c r="EA125" s="435"/>
      <c r="EB125" s="37" t="s">
        <v>100</v>
      </c>
      <c r="EE125" s="37"/>
      <c r="EF125" s="37"/>
      <c r="EG125" s="37"/>
      <c r="EH125" s="37"/>
      <c r="EI125" s="37"/>
      <c r="EJ125" s="37"/>
      <c r="EK125" s="436" t="s">
        <v>2</v>
      </c>
      <c r="EL125" s="436"/>
      <c r="EM125" s="568">
        <f>YEAR(データシート!$C$2)</f>
        <v>1900</v>
      </c>
      <c r="EN125" s="568"/>
      <c r="EO125" s="38" t="s">
        <v>0</v>
      </c>
      <c r="EP125" s="39">
        <f>MONTH(データシート!$C$2)</f>
        <v>1</v>
      </c>
      <c r="EQ125" s="38" t="s">
        <v>37</v>
      </c>
      <c r="ER125" s="39">
        <f>DAY(データシート!$C$2)</f>
        <v>0</v>
      </c>
      <c r="ES125" s="38" t="s">
        <v>36</v>
      </c>
    </row>
    <row r="126" spans="1:149" ht="7.2" customHeight="1" thickBot="1"/>
    <row r="127" spans="1:149" ht="20.399999999999999" customHeight="1" thickBot="1">
      <c r="G127" s="569" t="s">
        <v>1</v>
      </c>
      <c r="H127" s="570"/>
      <c r="I127" s="322" t="str">
        <f>MID(データシート!$C$10,1,1)</f>
        <v/>
      </c>
      <c r="J127" s="571"/>
      <c r="K127" s="40" t="str">
        <f>MID(データシート!$C$10,2,1)</f>
        <v/>
      </c>
      <c r="L127" s="40" t="str">
        <f>MID(データシート!$C$10,3,1)</f>
        <v/>
      </c>
      <c r="M127" s="571" t="str">
        <f>MID(データシート!$C$10,4,1)</f>
        <v/>
      </c>
      <c r="N127" s="571"/>
      <c r="O127" s="40" t="str">
        <f>MID(データシート!$C$10,5,1)</f>
        <v/>
      </c>
      <c r="P127" s="40" t="str">
        <f>MID(データシート!$C$10,6,1)</f>
        <v/>
      </c>
      <c r="Q127" s="40" t="str">
        <f>MID(データシート!$C$10,7,1)</f>
        <v/>
      </c>
      <c r="R127" s="41" t="str">
        <f>MID(データシート!$C$10,8,1)</f>
        <v/>
      </c>
      <c r="S127" s="42"/>
      <c r="T127" s="42"/>
      <c r="W127" s="42"/>
      <c r="AF127" s="569" t="s">
        <v>1</v>
      </c>
      <c r="AG127" s="570"/>
      <c r="AH127" s="322" t="str">
        <f>MID(データシート!$C$10,1,1)</f>
        <v/>
      </c>
      <c r="AI127" s="571"/>
      <c r="AJ127" s="40" t="str">
        <f>MID(データシート!$C$10,2,1)</f>
        <v/>
      </c>
      <c r="AK127" s="40" t="str">
        <f>MID(データシート!$C$10,3,1)</f>
        <v/>
      </c>
      <c r="AL127" s="571" t="str">
        <f>MID(データシート!$C$10,4,1)</f>
        <v/>
      </c>
      <c r="AM127" s="571"/>
      <c r="AN127" s="40" t="str">
        <f>MID(データシート!$C$10,5,1)</f>
        <v/>
      </c>
      <c r="AO127" s="40" t="str">
        <f>MID(データシート!$C$10,6,1)</f>
        <v/>
      </c>
      <c r="AP127" s="40" t="str">
        <f>MID(データシート!$C$10,7,1)</f>
        <v/>
      </c>
      <c r="AQ127" s="41" t="str">
        <f>MID(データシート!$C$10,8,1)</f>
        <v/>
      </c>
      <c r="AR127" s="42"/>
      <c r="AS127" s="42"/>
      <c r="AV127" s="42"/>
      <c r="BE127" s="569" t="s">
        <v>1</v>
      </c>
      <c r="BF127" s="570"/>
      <c r="BG127" s="322" t="str">
        <f>MID(データシート!$C$10,1,1)</f>
        <v/>
      </c>
      <c r="BH127" s="571"/>
      <c r="BI127" s="40" t="str">
        <f>MID(データシート!$C$10,2,1)</f>
        <v/>
      </c>
      <c r="BJ127" s="40" t="str">
        <f>MID(データシート!$C$10,3,1)</f>
        <v/>
      </c>
      <c r="BK127" s="571" t="str">
        <f>MID(データシート!$C$10,4,1)</f>
        <v/>
      </c>
      <c r="BL127" s="571"/>
      <c r="BM127" s="40" t="str">
        <f>MID(データシート!$C$10,5,1)</f>
        <v/>
      </c>
      <c r="BN127" s="40" t="str">
        <f>MID(データシート!$C$10,6,1)</f>
        <v/>
      </c>
      <c r="BO127" s="40" t="str">
        <f>MID(データシート!$C$10,7,1)</f>
        <v/>
      </c>
      <c r="BP127" s="41" t="str">
        <f>MID(データシート!$C$10,8,1)</f>
        <v/>
      </c>
      <c r="BQ127" s="42"/>
      <c r="BR127" s="42"/>
      <c r="BU127" s="42"/>
      <c r="CD127" s="569" t="s">
        <v>1</v>
      </c>
      <c r="CE127" s="570"/>
      <c r="CF127" s="322" t="str">
        <f>MID(データシート!$C$10,1,1)</f>
        <v/>
      </c>
      <c r="CG127" s="571"/>
      <c r="CH127" s="40" t="str">
        <f>MID(データシート!$C$10,2,1)</f>
        <v/>
      </c>
      <c r="CI127" s="40" t="str">
        <f>MID(データシート!$C$10,3,1)</f>
        <v/>
      </c>
      <c r="CJ127" s="571" t="str">
        <f>MID(データシート!$C$10,4,1)</f>
        <v/>
      </c>
      <c r="CK127" s="571"/>
      <c r="CL127" s="40" t="str">
        <f>MID(データシート!$C$10,5,1)</f>
        <v/>
      </c>
      <c r="CM127" s="40" t="str">
        <f>MID(データシート!$C$10,6,1)</f>
        <v/>
      </c>
      <c r="CN127" s="40" t="str">
        <f>MID(データシート!$C$10,7,1)</f>
        <v/>
      </c>
      <c r="CO127" s="41" t="str">
        <f>MID(データシート!$C$10,8,1)</f>
        <v/>
      </c>
      <c r="CP127" s="42"/>
      <c r="CQ127" s="42"/>
      <c r="CT127" s="42"/>
      <c r="DC127" s="569" t="s">
        <v>1</v>
      </c>
      <c r="DD127" s="570"/>
      <c r="DE127" s="322" t="str">
        <f>MID(データシート!$C$10,1,1)</f>
        <v/>
      </c>
      <c r="DF127" s="571"/>
      <c r="DG127" s="40" t="str">
        <f>MID(データシート!$C$10,2,1)</f>
        <v/>
      </c>
      <c r="DH127" s="40" t="str">
        <f>MID(データシート!$C$10,3,1)</f>
        <v/>
      </c>
      <c r="DI127" s="571" t="str">
        <f>MID(データシート!$C$10,4,1)</f>
        <v/>
      </c>
      <c r="DJ127" s="571"/>
      <c r="DK127" s="40" t="str">
        <f>MID(データシート!$C$10,5,1)</f>
        <v/>
      </c>
      <c r="DL127" s="40" t="str">
        <f>MID(データシート!$C$10,6,1)</f>
        <v/>
      </c>
      <c r="DM127" s="40" t="str">
        <f>MID(データシート!$C$10,7,1)</f>
        <v/>
      </c>
      <c r="DN127" s="41" t="str">
        <f>MID(データシート!$C$10,8,1)</f>
        <v/>
      </c>
      <c r="DO127" s="42"/>
      <c r="DP127" s="42"/>
      <c r="DS127" s="42"/>
      <c r="EB127" s="569" t="s">
        <v>1</v>
      </c>
      <c r="EC127" s="570"/>
      <c r="ED127" s="322" t="str">
        <f>MID(データシート!$C$10,1,1)</f>
        <v/>
      </c>
      <c r="EE127" s="571"/>
      <c r="EF127" s="40" t="str">
        <f>MID(データシート!$C$10,2,1)</f>
        <v/>
      </c>
      <c r="EG127" s="40" t="str">
        <f>MID(データシート!$C$10,3,1)</f>
        <v/>
      </c>
      <c r="EH127" s="571" t="str">
        <f>MID(データシート!$C$10,4,1)</f>
        <v/>
      </c>
      <c r="EI127" s="571"/>
      <c r="EJ127" s="40" t="str">
        <f>MID(データシート!$C$10,5,1)</f>
        <v/>
      </c>
      <c r="EK127" s="40" t="str">
        <f>MID(データシート!$C$10,6,1)</f>
        <v/>
      </c>
      <c r="EL127" s="40" t="str">
        <f>MID(データシート!$C$10,7,1)</f>
        <v/>
      </c>
      <c r="EM127" s="41" t="str">
        <f>MID(データシート!$C$10,8,1)</f>
        <v/>
      </c>
      <c r="EN127" s="42"/>
      <c r="EO127" s="42"/>
      <c r="ER127" s="42"/>
    </row>
    <row r="128" spans="1:149" ht="20.399999999999999" customHeight="1" thickBot="1">
      <c r="G128" s="569" t="s">
        <v>39</v>
      </c>
      <c r="H128" s="570"/>
      <c r="I128" s="322" t="str">
        <f>IF(入力用シート!$Z$5="未登録","",MID(データシート!$C$11,1,1))</f>
        <v>T</v>
      </c>
      <c r="J128" s="571"/>
      <c r="K128" s="40" t="str">
        <f>IF(入力用シート!$Z$5="未登録","未",MID(データシート!$C$11,2,1))</f>
        <v/>
      </c>
      <c r="L128" s="40" t="str">
        <f>IF(入力用シート!$Z$5="未登録","登",MID(データシート!$C$11,3,1))</f>
        <v/>
      </c>
      <c r="M128" s="571" t="str">
        <f>IF(入力用シート!$Z$5="未登録","録",MID(データシート!$C$11,4,1))</f>
        <v/>
      </c>
      <c r="N128" s="571"/>
      <c r="O128" s="40" t="str">
        <f>IF(入力用シート!$Z$5="未登録","",MID(データシート!$C$11,5,1))</f>
        <v/>
      </c>
      <c r="P128" s="40" t="str">
        <f>IF(入力用シート!$Z$5="未登録","",MID(データシート!$C$11,6,1))</f>
        <v/>
      </c>
      <c r="Q128" s="40" t="str">
        <f>IF(入力用シート!$Z$5="未登録","",MID(データシート!$C$11,7,1))</f>
        <v/>
      </c>
      <c r="R128" s="40" t="str">
        <f>IF(入力用シート!$Z$5="未登録","",MID(データシート!$C$11,8,1))</f>
        <v/>
      </c>
      <c r="S128" s="40" t="str">
        <f>IF(入力用シート!$Z$5="未登録","",MID(データシート!$C$11,9,1))</f>
        <v/>
      </c>
      <c r="T128" s="40" t="str">
        <f>IF(入力用シート!$Z$5="未登録","",MID(データシート!$C$11,10,1))</f>
        <v/>
      </c>
      <c r="U128" s="40" t="str">
        <f>IF(入力用シート!$Z$5="未登録","",MID(データシート!$C$11,11,1))</f>
        <v/>
      </c>
      <c r="V128" s="40" t="str">
        <f>IF(入力用シート!$Z$5="未登録","",MID(データシート!$C$11,12,1))</f>
        <v/>
      </c>
      <c r="W128" s="40" t="str">
        <f>IF(入力用シート!$Z$5="未登録","",MID(データシート!$C$11,13,1))</f>
        <v/>
      </c>
      <c r="X128" s="41" t="str">
        <f>IF(入力用シート!$Z$5="未登録","",MID(データシート!$C$11,14,1))</f>
        <v/>
      </c>
      <c r="AF128" s="569" t="s">
        <v>39</v>
      </c>
      <c r="AG128" s="570"/>
      <c r="AH128" s="322" t="str">
        <f>IF(入力用シート!$Z$5="未登録","",MID(データシート!$C$11,1,1))</f>
        <v>T</v>
      </c>
      <c r="AI128" s="571"/>
      <c r="AJ128" s="40" t="str">
        <f>IF(入力用シート!$Z$5="未登録","未",MID(データシート!$C$11,2,1))</f>
        <v/>
      </c>
      <c r="AK128" s="40" t="str">
        <f>IF(入力用シート!$Z$5="未登録","登",MID(データシート!$C$11,3,1))</f>
        <v/>
      </c>
      <c r="AL128" s="571" t="str">
        <f>IF(入力用シート!$Z$5="未登録","録",MID(データシート!$C$11,4,1))</f>
        <v/>
      </c>
      <c r="AM128" s="571"/>
      <c r="AN128" s="40" t="str">
        <f>IF(入力用シート!$Z$5="未登録","",MID(データシート!$C$11,5,1))</f>
        <v/>
      </c>
      <c r="AO128" s="40" t="str">
        <f>IF(入力用シート!$Z$5="未登録","",MID(データシート!$C$11,6,1))</f>
        <v/>
      </c>
      <c r="AP128" s="40" t="str">
        <f>IF(入力用シート!$Z$5="未登録","",MID(データシート!$C$11,7,1))</f>
        <v/>
      </c>
      <c r="AQ128" s="40" t="str">
        <f>IF(入力用シート!$Z$5="未登録","",MID(データシート!$C$11,8,1))</f>
        <v/>
      </c>
      <c r="AR128" s="40" t="str">
        <f>IF(入力用シート!$Z$5="未登録","",MID(データシート!$C$11,9,1))</f>
        <v/>
      </c>
      <c r="AS128" s="40" t="str">
        <f>IF(入力用シート!$Z$5="未登録","",MID(データシート!$C$11,10,1))</f>
        <v/>
      </c>
      <c r="AT128" s="40" t="str">
        <f>IF(入力用シート!$Z$5="未登録","",MID(データシート!$C$11,11,1))</f>
        <v/>
      </c>
      <c r="AU128" s="40" t="str">
        <f>IF(入力用シート!$Z$5="未登録","",MID(データシート!$C$11,12,1))</f>
        <v/>
      </c>
      <c r="AV128" s="40" t="str">
        <f>IF(入力用シート!$Z$5="未登録","",MID(データシート!$C$11,13,1))</f>
        <v/>
      </c>
      <c r="AW128" s="41" t="str">
        <f>IF(入力用シート!$Z$5="未登録","",MID(データシート!$C$11,14,1))</f>
        <v/>
      </c>
      <c r="BE128" s="569" t="s">
        <v>39</v>
      </c>
      <c r="BF128" s="570"/>
      <c r="BG128" s="322" t="str">
        <f>IF(入力用シート!$Z$5="未登録","",MID(データシート!$C$11,1,1))</f>
        <v>T</v>
      </c>
      <c r="BH128" s="571"/>
      <c r="BI128" s="40" t="str">
        <f>IF(入力用シート!$Z$5="未登録","未",MID(データシート!$C$11,2,1))</f>
        <v/>
      </c>
      <c r="BJ128" s="40" t="str">
        <f>IF(入力用シート!$Z$5="未登録","登",MID(データシート!$C$11,3,1))</f>
        <v/>
      </c>
      <c r="BK128" s="571" t="str">
        <f>IF(入力用シート!$Z$5="未登録","録",MID(データシート!$C$11,4,1))</f>
        <v/>
      </c>
      <c r="BL128" s="571"/>
      <c r="BM128" s="40" t="str">
        <f>IF(入力用シート!$Z$5="未登録","",MID(データシート!$C$11,5,1))</f>
        <v/>
      </c>
      <c r="BN128" s="40" t="str">
        <f>IF(入力用シート!$Z$5="未登録","",MID(データシート!$C$11,6,1))</f>
        <v/>
      </c>
      <c r="BO128" s="40" t="str">
        <f>IF(入力用シート!$Z$5="未登録","",MID(データシート!$C$11,7,1))</f>
        <v/>
      </c>
      <c r="BP128" s="40" t="str">
        <f>IF(入力用シート!$Z$5="未登録","",MID(データシート!$C$11,8,1))</f>
        <v/>
      </c>
      <c r="BQ128" s="40" t="str">
        <f>IF(入力用シート!$Z$5="未登録","",MID(データシート!$C$11,9,1))</f>
        <v/>
      </c>
      <c r="BR128" s="40" t="str">
        <f>IF(入力用シート!$Z$5="未登録","",MID(データシート!$C$11,10,1))</f>
        <v/>
      </c>
      <c r="BS128" s="40" t="str">
        <f>IF(入力用シート!$Z$5="未登録","",MID(データシート!$C$11,11,1))</f>
        <v/>
      </c>
      <c r="BT128" s="40" t="str">
        <f>IF(入力用シート!$Z$5="未登録","",MID(データシート!$C$11,12,1))</f>
        <v/>
      </c>
      <c r="BU128" s="40" t="str">
        <f>IF(入力用シート!$Z$5="未登録","",MID(データシート!$C$11,13,1))</f>
        <v/>
      </c>
      <c r="BV128" s="41" t="str">
        <f>IF(入力用シート!$Z$5="未登録","",MID(データシート!$C$11,14,1))</f>
        <v/>
      </c>
      <c r="CD128" s="569" t="s">
        <v>39</v>
      </c>
      <c r="CE128" s="570"/>
      <c r="CF128" s="322" t="str">
        <f>IF(入力用シート!$Z$5="未登録","",MID(データシート!$C$11,1,1))</f>
        <v>T</v>
      </c>
      <c r="CG128" s="571"/>
      <c r="CH128" s="40" t="str">
        <f>IF(入力用シート!$Z$5="未登録","未",MID(データシート!$C$11,2,1))</f>
        <v/>
      </c>
      <c r="CI128" s="40" t="str">
        <f>IF(入力用シート!$Z$5="未登録","登",MID(データシート!$C$11,3,1))</f>
        <v/>
      </c>
      <c r="CJ128" s="571" t="str">
        <f>IF(入力用シート!$Z$5="未登録","録",MID(データシート!$C$11,4,1))</f>
        <v/>
      </c>
      <c r="CK128" s="571"/>
      <c r="CL128" s="40" t="str">
        <f>IF(入力用シート!$Z$5="未登録","",MID(データシート!$C$11,5,1))</f>
        <v/>
      </c>
      <c r="CM128" s="40" t="str">
        <f>IF(入力用シート!$Z$5="未登録","",MID(データシート!$C$11,6,1))</f>
        <v/>
      </c>
      <c r="CN128" s="40" t="str">
        <f>IF(入力用シート!$Z$5="未登録","",MID(データシート!$C$11,7,1))</f>
        <v/>
      </c>
      <c r="CO128" s="40" t="str">
        <f>IF(入力用シート!$Z$5="未登録","",MID(データシート!$C$11,8,1))</f>
        <v/>
      </c>
      <c r="CP128" s="40" t="str">
        <f>IF(入力用シート!$Z$5="未登録","",MID(データシート!$C$11,9,1))</f>
        <v/>
      </c>
      <c r="CQ128" s="40" t="str">
        <f>IF(入力用シート!$Z$5="未登録","",MID(データシート!$C$11,10,1))</f>
        <v/>
      </c>
      <c r="CR128" s="40" t="str">
        <f>IF(入力用シート!$Z$5="未登録","",MID(データシート!$C$11,11,1))</f>
        <v/>
      </c>
      <c r="CS128" s="40" t="str">
        <f>IF(入力用シート!$Z$5="未登録","",MID(データシート!$C$11,12,1))</f>
        <v/>
      </c>
      <c r="CT128" s="40" t="str">
        <f>IF(入力用シート!$Z$5="未登録","",MID(データシート!$C$11,13,1))</f>
        <v/>
      </c>
      <c r="CU128" s="41" t="str">
        <f>IF(入力用シート!$Z$5="未登録","",MID(データシート!$C$11,14,1))</f>
        <v/>
      </c>
      <c r="DC128" s="569" t="s">
        <v>39</v>
      </c>
      <c r="DD128" s="570"/>
      <c r="DE128" s="322" t="str">
        <f>IF(入力用シート!$Z$5="未登録","",MID(データシート!$C$11,1,1))</f>
        <v>T</v>
      </c>
      <c r="DF128" s="571"/>
      <c r="DG128" s="40" t="str">
        <f>IF(入力用シート!$Z$5="未登録","未",MID(データシート!$C$11,2,1))</f>
        <v/>
      </c>
      <c r="DH128" s="40" t="str">
        <f>IF(入力用シート!$Z$5="未登録","登",MID(データシート!$C$11,3,1))</f>
        <v/>
      </c>
      <c r="DI128" s="571" t="str">
        <f>IF(入力用シート!$Z$5="未登録","録",MID(データシート!$C$11,4,1))</f>
        <v/>
      </c>
      <c r="DJ128" s="571"/>
      <c r="DK128" s="40" t="str">
        <f>IF(入力用シート!$Z$5="未登録","",MID(データシート!$C$11,5,1))</f>
        <v/>
      </c>
      <c r="DL128" s="40" t="str">
        <f>IF(入力用シート!$Z$5="未登録","",MID(データシート!$C$11,6,1))</f>
        <v/>
      </c>
      <c r="DM128" s="40" t="str">
        <f>IF(入力用シート!$Z$5="未登録","",MID(データシート!$C$11,7,1))</f>
        <v/>
      </c>
      <c r="DN128" s="40" t="str">
        <f>IF(入力用シート!$Z$5="未登録","",MID(データシート!$C$11,8,1))</f>
        <v/>
      </c>
      <c r="DO128" s="40" t="str">
        <f>IF(入力用シート!$Z$5="未登録","",MID(データシート!$C$11,9,1))</f>
        <v/>
      </c>
      <c r="DP128" s="40" t="str">
        <f>IF(入力用シート!$Z$5="未登録","",MID(データシート!$C$11,10,1))</f>
        <v/>
      </c>
      <c r="DQ128" s="40" t="str">
        <f>IF(入力用シート!$Z$5="未登録","",MID(データシート!$C$11,11,1))</f>
        <v/>
      </c>
      <c r="DR128" s="40" t="str">
        <f>IF(入力用シート!$Z$5="未登録","",MID(データシート!$C$11,12,1))</f>
        <v/>
      </c>
      <c r="DS128" s="40" t="str">
        <f>IF(入力用シート!$Z$5="未登録","",MID(データシート!$C$11,13,1))</f>
        <v/>
      </c>
      <c r="DT128" s="41" t="str">
        <f>IF(入力用シート!$Z$5="未登録","",MID(データシート!$C$11,14,1))</f>
        <v/>
      </c>
      <c r="EB128" s="569" t="s">
        <v>39</v>
      </c>
      <c r="EC128" s="570"/>
      <c r="ED128" s="322" t="str">
        <f>IF(入力用シート!$Z$5="未登録","",MID(データシート!$C$11,1,1))</f>
        <v>T</v>
      </c>
      <c r="EE128" s="571"/>
      <c r="EF128" s="40" t="str">
        <f>IF(入力用シート!$Z$5="未登録","未",MID(データシート!$C$11,2,1))</f>
        <v/>
      </c>
      <c r="EG128" s="40" t="str">
        <f>IF(入力用シート!$Z$5="未登録","登",MID(データシート!$C$11,3,1))</f>
        <v/>
      </c>
      <c r="EH128" s="571" t="str">
        <f>IF(入力用シート!$Z$5="未登録","録",MID(データシート!$C$11,4,1))</f>
        <v/>
      </c>
      <c r="EI128" s="571"/>
      <c r="EJ128" s="40" t="str">
        <f>IF(入力用シート!$Z$5="未登録","",MID(データシート!$C$11,5,1))</f>
        <v/>
      </c>
      <c r="EK128" s="40" t="str">
        <f>IF(入力用シート!$Z$5="未登録","",MID(データシート!$C$11,6,1))</f>
        <v/>
      </c>
      <c r="EL128" s="40" t="str">
        <f>IF(入力用シート!$Z$5="未登録","",MID(データシート!$C$11,7,1))</f>
        <v/>
      </c>
      <c r="EM128" s="40" t="str">
        <f>IF(入力用シート!$Z$5="未登録","",MID(データシート!$C$11,8,1))</f>
        <v/>
      </c>
      <c r="EN128" s="40" t="str">
        <f>IF(入力用シート!$Z$5="未登録","",MID(データシート!$C$11,9,1))</f>
        <v/>
      </c>
      <c r="EO128" s="40" t="str">
        <f>IF(入力用シート!$Z$5="未登録","",MID(データシート!$C$11,10,1))</f>
        <v/>
      </c>
      <c r="EP128" s="40" t="str">
        <f>IF(入力用シート!$Z$5="未登録","",MID(データシート!$C$11,11,1))</f>
        <v/>
      </c>
      <c r="EQ128" s="40" t="str">
        <f>IF(入力用シート!$Z$5="未登録","",MID(データシート!$C$11,12,1))</f>
        <v/>
      </c>
      <c r="ER128" s="40" t="str">
        <f>IF(入力用シート!$Z$5="未登録","",MID(データシート!$C$11,13,1))</f>
        <v/>
      </c>
      <c r="ES128" s="41" t="str">
        <f>IF(入力用シート!$Z$5="未登録","",MID(データシート!$C$11,14,1))</f>
        <v/>
      </c>
    </row>
    <row r="129" spans="1:149" ht="7.2" customHeight="1"/>
    <row r="130" spans="1:149" ht="20.399999999999999" customHeight="1">
      <c r="B130" s="566" t="s">
        <v>35</v>
      </c>
      <c r="C130" s="567"/>
      <c r="D130" s="567"/>
      <c r="E130" s="567"/>
      <c r="F130" s="567"/>
      <c r="G130" s="567"/>
      <c r="I130" s="433" t="s">
        <v>3</v>
      </c>
      <c r="J130" s="433"/>
      <c r="K130" s="433"/>
      <c r="L130" s="434" t="str">
        <f>データシート!$C$3</f>
        <v/>
      </c>
      <c r="M130" s="434"/>
      <c r="N130" s="434"/>
      <c r="O130" s="434"/>
      <c r="P130" s="434"/>
      <c r="Q130" s="43"/>
      <c r="R130" s="43"/>
      <c r="AA130" s="566" t="s">
        <v>35</v>
      </c>
      <c r="AB130" s="567"/>
      <c r="AC130" s="567"/>
      <c r="AD130" s="567"/>
      <c r="AE130" s="567"/>
      <c r="AF130" s="567"/>
      <c r="AH130" s="433" t="s">
        <v>3</v>
      </c>
      <c r="AI130" s="433"/>
      <c r="AJ130" s="433"/>
      <c r="AK130" s="434" t="str">
        <f>データシート!$C$3</f>
        <v/>
      </c>
      <c r="AL130" s="434"/>
      <c r="AM130" s="434"/>
      <c r="AN130" s="434"/>
      <c r="AO130" s="434"/>
      <c r="AP130" s="43"/>
      <c r="AQ130" s="43"/>
      <c r="AZ130" s="566" t="s">
        <v>35</v>
      </c>
      <c r="BA130" s="567"/>
      <c r="BB130" s="567"/>
      <c r="BC130" s="567"/>
      <c r="BD130" s="567"/>
      <c r="BE130" s="567"/>
      <c r="BG130" s="433" t="s">
        <v>3</v>
      </c>
      <c r="BH130" s="433"/>
      <c r="BI130" s="433"/>
      <c r="BJ130" s="434" t="str">
        <f>データシート!$C$3</f>
        <v/>
      </c>
      <c r="BK130" s="434"/>
      <c r="BL130" s="434"/>
      <c r="BM130" s="434"/>
      <c r="BN130" s="434"/>
      <c r="BO130" s="43"/>
      <c r="BP130" s="43"/>
      <c r="BY130" s="566" t="s">
        <v>35</v>
      </c>
      <c r="BZ130" s="567"/>
      <c r="CA130" s="567"/>
      <c r="CB130" s="567"/>
      <c r="CC130" s="567"/>
      <c r="CD130" s="567"/>
      <c r="CF130" s="433" t="s">
        <v>3</v>
      </c>
      <c r="CG130" s="433"/>
      <c r="CH130" s="433"/>
      <c r="CI130" s="434" t="str">
        <f>データシート!$C$3</f>
        <v/>
      </c>
      <c r="CJ130" s="434"/>
      <c r="CK130" s="434"/>
      <c r="CL130" s="434"/>
      <c r="CM130" s="434"/>
      <c r="CN130" s="43"/>
      <c r="CO130" s="43"/>
      <c r="CX130" s="566" t="s">
        <v>35</v>
      </c>
      <c r="CY130" s="567"/>
      <c r="CZ130" s="567"/>
      <c r="DA130" s="567"/>
      <c r="DB130" s="567"/>
      <c r="DC130" s="567"/>
      <c r="DE130" s="433" t="s">
        <v>3</v>
      </c>
      <c r="DF130" s="433"/>
      <c r="DG130" s="433"/>
      <c r="DH130" s="434" t="str">
        <f>データシート!$C$3</f>
        <v/>
      </c>
      <c r="DI130" s="434"/>
      <c r="DJ130" s="434"/>
      <c r="DK130" s="434"/>
      <c r="DL130" s="434"/>
      <c r="DM130" s="43"/>
      <c r="DN130" s="43"/>
      <c r="DW130" s="566" t="s">
        <v>35</v>
      </c>
      <c r="DX130" s="567"/>
      <c r="DY130" s="567"/>
      <c r="DZ130" s="567"/>
      <c r="EA130" s="567"/>
      <c r="EB130" s="567"/>
      <c r="ED130" s="433" t="s">
        <v>3</v>
      </c>
      <c r="EE130" s="433"/>
      <c r="EF130" s="433"/>
      <c r="EG130" s="434" t="str">
        <f>データシート!$C$3</f>
        <v/>
      </c>
      <c r="EH130" s="434"/>
      <c r="EI130" s="434"/>
      <c r="EJ130" s="434"/>
      <c r="EK130" s="434"/>
      <c r="EL130" s="43"/>
      <c r="EM130" s="43"/>
    </row>
    <row r="131" spans="1:149" ht="20.399999999999999" customHeight="1">
      <c r="B131" s="567"/>
      <c r="C131" s="567"/>
      <c r="D131" s="567"/>
      <c r="E131" s="567"/>
      <c r="F131" s="567"/>
      <c r="G131" s="567"/>
      <c r="I131" s="433" t="s">
        <v>4</v>
      </c>
      <c r="J131" s="433"/>
      <c r="K131" s="433"/>
      <c r="L131" s="434" t="str">
        <f>データシート!$C$4</f>
        <v/>
      </c>
      <c r="M131" s="434"/>
      <c r="N131" s="434"/>
      <c r="O131" s="434"/>
      <c r="P131" s="434"/>
      <c r="Q131" s="434"/>
      <c r="R131" s="434"/>
      <c r="S131" s="434"/>
      <c r="T131" s="434"/>
      <c r="U131" s="434"/>
      <c r="V131" s="434"/>
      <c r="W131" s="434"/>
      <c r="X131" s="434"/>
      <c r="AA131" s="567"/>
      <c r="AB131" s="567"/>
      <c r="AC131" s="567"/>
      <c r="AD131" s="567"/>
      <c r="AE131" s="567"/>
      <c r="AF131" s="567"/>
      <c r="AH131" s="433" t="s">
        <v>4</v>
      </c>
      <c r="AI131" s="433"/>
      <c r="AJ131" s="433"/>
      <c r="AK131" s="434" t="str">
        <f>データシート!$C$4</f>
        <v/>
      </c>
      <c r="AL131" s="434"/>
      <c r="AM131" s="434"/>
      <c r="AN131" s="434"/>
      <c r="AO131" s="434"/>
      <c r="AP131" s="434"/>
      <c r="AQ131" s="434"/>
      <c r="AR131" s="434"/>
      <c r="AS131" s="434"/>
      <c r="AT131" s="434"/>
      <c r="AU131" s="434"/>
      <c r="AV131" s="434"/>
      <c r="AW131" s="434"/>
      <c r="AZ131" s="567"/>
      <c r="BA131" s="567"/>
      <c r="BB131" s="567"/>
      <c r="BC131" s="567"/>
      <c r="BD131" s="567"/>
      <c r="BE131" s="567"/>
      <c r="BG131" s="433" t="s">
        <v>4</v>
      </c>
      <c r="BH131" s="433"/>
      <c r="BI131" s="433"/>
      <c r="BJ131" s="434" t="str">
        <f>データシート!$C$4</f>
        <v/>
      </c>
      <c r="BK131" s="434"/>
      <c r="BL131" s="434"/>
      <c r="BM131" s="434"/>
      <c r="BN131" s="434"/>
      <c r="BO131" s="434"/>
      <c r="BP131" s="434"/>
      <c r="BQ131" s="434"/>
      <c r="BR131" s="434"/>
      <c r="BS131" s="434"/>
      <c r="BT131" s="434"/>
      <c r="BU131" s="434"/>
      <c r="BV131" s="434"/>
      <c r="BY131" s="567"/>
      <c r="BZ131" s="567"/>
      <c r="CA131" s="567"/>
      <c r="CB131" s="567"/>
      <c r="CC131" s="567"/>
      <c r="CD131" s="567"/>
      <c r="CF131" s="433" t="s">
        <v>4</v>
      </c>
      <c r="CG131" s="433"/>
      <c r="CH131" s="433"/>
      <c r="CI131" s="434" t="str">
        <f>データシート!$C$4</f>
        <v/>
      </c>
      <c r="CJ131" s="434"/>
      <c r="CK131" s="434"/>
      <c r="CL131" s="434"/>
      <c r="CM131" s="434"/>
      <c r="CN131" s="434"/>
      <c r="CO131" s="434"/>
      <c r="CP131" s="434"/>
      <c r="CQ131" s="434"/>
      <c r="CR131" s="434"/>
      <c r="CS131" s="434"/>
      <c r="CT131" s="434"/>
      <c r="CU131" s="434"/>
      <c r="CX131" s="567"/>
      <c r="CY131" s="567"/>
      <c r="CZ131" s="567"/>
      <c r="DA131" s="567"/>
      <c r="DB131" s="567"/>
      <c r="DC131" s="567"/>
      <c r="DE131" s="433" t="s">
        <v>4</v>
      </c>
      <c r="DF131" s="433"/>
      <c r="DG131" s="433"/>
      <c r="DH131" s="434" t="str">
        <f>データシート!$C$4</f>
        <v/>
      </c>
      <c r="DI131" s="434"/>
      <c r="DJ131" s="434"/>
      <c r="DK131" s="434"/>
      <c r="DL131" s="434"/>
      <c r="DM131" s="434"/>
      <c r="DN131" s="434"/>
      <c r="DO131" s="434"/>
      <c r="DP131" s="434"/>
      <c r="DQ131" s="434"/>
      <c r="DR131" s="434"/>
      <c r="DS131" s="434"/>
      <c r="DT131" s="434"/>
      <c r="DW131" s="567"/>
      <c r="DX131" s="567"/>
      <c r="DY131" s="567"/>
      <c r="DZ131" s="567"/>
      <c r="EA131" s="567"/>
      <c r="EB131" s="567"/>
      <c r="ED131" s="433" t="s">
        <v>4</v>
      </c>
      <c r="EE131" s="433"/>
      <c r="EF131" s="433"/>
      <c r="EG131" s="434" t="str">
        <f>データシート!$C$4</f>
        <v/>
      </c>
      <c r="EH131" s="434"/>
      <c r="EI131" s="434"/>
      <c r="EJ131" s="434"/>
      <c r="EK131" s="434"/>
      <c r="EL131" s="434"/>
      <c r="EM131" s="434"/>
      <c r="EN131" s="434"/>
      <c r="EO131" s="434"/>
      <c r="EP131" s="434"/>
      <c r="EQ131" s="434"/>
      <c r="ER131" s="434"/>
      <c r="ES131" s="434"/>
    </row>
    <row r="132" spans="1:149" ht="20.399999999999999" customHeight="1">
      <c r="I132" s="433" t="s">
        <v>5</v>
      </c>
      <c r="J132" s="433"/>
      <c r="K132" s="433"/>
      <c r="L132" s="434" t="str">
        <f>データシート!$C$5</f>
        <v/>
      </c>
      <c r="M132" s="434"/>
      <c r="N132" s="434"/>
      <c r="O132" s="434"/>
      <c r="P132" s="434"/>
      <c r="Q132" s="434"/>
      <c r="R132" s="434"/>
      <c r="S132" s="434"/>
      <c r="T132" s="434"/>
      <c r="U132" s="434"/>
      <c r="V132" s="434"/>
      <c r="W132" s="434"/>
      <c r="X132" s="434"/>
      <c r="AH132" s="433" t="s">
        <v>5</v>
      </c>
      <c r="AI132" s="433"/>
      <c r="AJ132" s="433"/>
      <c r="AK132" s="434" t="str">
        <f>データシート!$C$5</f>
        <v/>
      </c>
      <c r="AL132" s="434"/>
      <c r="AM132" s="434"/>
      <c r="AN132" s="434"/>
      <c r="AO132" s="434"/>
      <c r="AP132" s="434"/>
      <c r="AQ132" s="434"/>
      <c r="AR132" s="434"/>
      <c r="AS132" s="434"/>
      <c r="AT132" s="434"/>
      <c r="AU132" s="434"/>
      <c r="AV132" s="434"/>
      <c r="AW132" s="434"/>
      <c r="BG132" s="433" t="s">
        <v>5</v>
      </c>
      <c r="BH132" s="433"/>
      <c r="BI132" s="433"/>
      <c r="BJ132" s="434" t="str">
        <f>データシート!$C$5</f>
        <v/>
      </c>
      <c r="BK132" s="434"/>
      <c r="BL132" s="434"/>
      <c r="BM132" s="434"/>
      <c r="BN132" s="434"/>
      <c r="BO132" s="434"/>
      <c r="BP132" s="434"/>
      <c r="BQ132" s="434"/>
      <c r="BR132" s="434"/>
      <c r="BS132" s="434"/>
      <c r="BT132" s="434"/>
      <c r="BU132" s="434"/>
      <c r="BV132" s="434"/>
      <c r="CF132" s="433" t="s">
        <v>5</v>
      </c>
      <c r="CG132" s="433"/>
      <c r="CH132" s="433"/>
      <c r="CI132" s="434" t="str">
        <f>データシート!$C$5</f>
        <v/>
      </c>
      <c r="CJ132" s="434"/>
      <c r="CK132" s="434"/>
      <c r="CL132" s="434"/>
      <c r="CM132" s="434"/>
      <c r="CN132" s="434"/>
      <c r="CO132" s="434"/>
      <c r="CP132" s="434"/>
      <c r="CQ132" s="434"/>
      <c r="CR132" s="434"/>
      <c r="CS132" s="434"/>
      <c r="CT132" s="434"/>
      <c r="CU132" s="434"/>
      <c r="DE132" s="433" t="s">
        <v>5</v>
      </c>
      <c r="DF132" s="433"/>
      <c r="DG132" s="433"/>
      <c r="DH132" s="434" t="str">
        <f>データシート!$C$5</f>
        <v/>
      </c>
      <c r="DI132" s="434"/>
      <c r="DJ132" s="434"/>
      <c r="DK132" s="434"/>
      <c r="DL132" s="434"/>
      <c r="DM132" s="434"/>
      <c r="DN132" s="434"/>
      <c r="DO132" s="434"/>
      <c r="DP132" s="434"/>
      <c r="DQ132" s="434"/>
      <c r="DR132" s="434"/>
      <c r="DS132" s="434"/>
      <c r="DT132" s="434"/>
      <c r="ED132" s="433" t="s">
        <v>5</v>
      </c>
      <c r="EE132" s="433"/>
      <c r="EF132" s="433"/>
      <c r="EG132" s="434" t="str">
        <f>データシート!$C$5</f>
        <v/>
      </c>
      <c r="EH132" s="434"/>
      <c r="EI132" s="434"/>
      <c r="EJ132" s="434"/>
      <c r="EK132" s="434"/>
      <c r="EL132" s="434"/>
      <c r="EM132" s="434"/>
      <c r="EN132" s="434"/>
      <c r="EO132" s="434"/>
      <c r="EP132" s="434"/>
      <c r="EQ132" s="434"/>
      <c r="ER132" s="434"/>
      <c r="ES132" s="434"/>
    </row>
    <row r="133" spans="1:149" ht="20.399999999999999" customHeight="1">
      <c r="I133" s="433" t="s">
        <v>6</v>
      </c>
      <c r="J133" s="433"/>
      <c r="K133" s="433"/>
      <c r="L133" s="434" t="str">
        <f>データシート!$C$6&amp;"  "&amp;データシート!$C$7</f>
        <v xml:space="preserve">  </v>
      </c>
      <c r="M133" s="434"/>
      <c r="N133" s="434"/>
      <c r="O133" s="434"/>
      <c r="P133" s="434"/>
      <c r="Q133" s="434"/>
      <c r="R133" s="434"/>
      <c r="S133" s="434"/>
      <c r="T133" s="434"/>
      <c r="U133" s="434"/>
      <c r="V133" s="434"/>
      <c r="W133" s="34" t="s">
        <v>9</v>
      </c>
      <c r="AH133" s="433" t="s">
        <v>6</v>
      </c>
      <c r="AI133" s="433"/>
      <c r="AJ133" s="433"/>
      <c r="AK133" s="434" t="str">
        <f>データシート!$C$6&amp;"  "&amp;データシート!$C$7</f>
        <v xml:space="preserve">  </v>
      </c>
      <c r="AL133" s="434"/>
      <c r="AM133" s="434"/>
      <c r="AN133" s="434"/>
      <c r="AO133" s="434"/>
      <c r="AP133" s="434"/>
      <c r="AQ133" s="434"/>
      <c r="AR133" s="434"/>
      <c r="AS133" s="434"/>
      <c r="AT133" s="434"/>
      <c r="AU133" s="434"/>
      <c r="AV133" s="34" t="s">
        <v>9</v>
      </c>
      <c r="BG133" s="433" t="s">
        <v>6</v>
      </c>
      <c r="BH133" s="433"/>
      <c r="BI133" s="433"/>
      <c r="BJ133" s="434" t="str">
        <f>データシート!$C$6&amp;"  "&amp;データシート!$C$7</f>
        <v xml:space="preserve">  </v>
      </c>
      <c r="BK133" s="434"/>
      <c r="BL133" s="434"/>
      <c r="BM133" s="434"/>
      <c r="BN133" s="434"/>
      <c r="BO133" s="434"/>
      <c r="BP133" s="434"/>
      <c r="BQ133" s="434"/>
      <c r="BR133" s="434"/>
      <c r="BS133" s="434"/>
      <c r="BT133" s="434"/>
      <c r="BU133" s="34" t="s">
        <v>9</v>
      </c>
      <c r="CF133" s="433" t="s">
        <v>6</v>
      </c>
      <c r="CG133" s="433"/>
      <c r="CH133" s="433"/>
      <c r="CI133" s="434" t="str">
        <f>データシート!$C$6&amp;"  "&amp;データシート!$C$7</f>
        <v xml:space="preserve">  </v>
      </c>
      <c r="CJ133" s="434"/>
      <c r="CK133" s="434"/>
      <c r="CL133" s="434"/>
      <c r="CM133" s="434"/>
      <c r="CN133" s="434"/>
      <c r="CO133" s="434"/>
      <c r="CP133" s="434"/>
      <c r="CQ133" s="434"/>
      <c r="CR133" s="434"/>
      <c r="CS133" s="434"/>
      <c r="CT133" s="34" t="s">
        <v>9</v>
      </c>
      <c r="DE133" s="433" t="s">
        <v>6</v>
      </c>
      <c r="DF133" s="433"/>
      <c r="DG133" s="433"/>
      <c r="DH133" s="434" t="str">
        <f>データシート!$C$6&amp;"  "&amp;データシート!$C$7</f>
        <v xml:space="preserve">  </v>
      </c>
      <c r="DI133" s="434"/>
      <c r="DJ133" s="434"/>
      <c r="DK133" s="434"/>
      <c r="DL133" s="434"/>
      <c r="DM133" s="434"/>
      <c r="DN133" s="434"/>
      <c r="DO133" s="434"/>
      <c r="DP133" s="434"/>
      <c r="DQ133" s="434"/>
      <c r="DR133" s="434"/>
      <c r="DS133" s="34" t="s">
        <v>9</v>
      </c>
      <c r="ED133" s="433" t="s">
        <v>6</v>
      </c>
      <c r="EE133" s="433"/>
      <c r="EF133" s="433"/>
      <c r="EG133" s="434" t="str">
        <f>データシート!$C$6&amp;"  "&amp;データシート!$C$7</f>
        <v xml:space="preserve">  </v>
      </c>
      <c r="EH133" s="434"/>
      <c r="EI133" s="434"/>
      <c r="EJ133" s="434"/>
      <c r="EK133" s="434"/>
      <c r="EL133" s="434"/>
      <c r="EM133" s="434"/>
      <c r="EN133" s="434"/>
      <c r="EO133" s="434"/>
      <c r="EP133" s="434"/>
      <c r="EQ133" s="434"/>
      <c r="ER133" s="34" t="s">
        <v>9</v>
      </c>
    </row>
    <row r="134" spans="1:149" ht="20.399999999999999" customHeight="1">
      <c r="D134" s="99" t="str">
        <f>IF(入力用シート!$N$8="","","携帯電話")</f>
        <v/>
      </c>
      <c r="E134" s="264" t="str">
        <f>IF(入力用シート!$N$8="","",入力用シート!$N$8)</f>
        <v/>
      </c>
      <c r="F134" s="264"/>
      <c r="G134" s="264"/>
      <c r="H134" s="264"/>
      <c r="I134" s="433" t="s">
        <v>7</v>
      </c>
      <c r="J134" s="433"/>
      <c r="K134" s="433"/>
      <c r="L134" s="434" t="str">
        <f>データシート!$C$8</f>
        <v/>
      </c>
      <c r="M134" s="434"/>
      <c r="N134" s="434"/>
      <c r="O134" s="434"/>
      <c r="P134" s="434"/>
      <c r="Q134" s="44"/>
      <c r="R134" s="388" t="s">
        <v>8</v>
      </c>
      <c r="S134" s="388"/>
      <c r="T134" s="434" t="str">
        <f>データシート!$C$9</f>
        <v/>
      </c>
      <c r="U134" s="434"/>
      <c r="V134" s="434"/>
      <c r="W134" s="434"/>
      <c r="X134" s="434"/>
      <c r="AC134" s="99" t="str">
        <f>IF(入力用シート!$N$8="","","携帯電話")</f>
        <v/>
      </c>
      <c r="AD134" s="264" t="str">
        <f>IF(入力用シート!$N$8="","",入力用シート!$N$8)</f>
        <v/>
      </c>
      <c r="AE134" s="264"/>
      <c r="AF134" s="264"/>
      <c r="AG134" s="264"/>
      <c r="AH134" s="433" t="s">
        <v>7</v>
      </c>
      <c r="AI134" s="433"/>
      <c r="AJ134" s="433"/>
      <c r="AK134" s="434" t="str">
        <f>データシート!$C$8</f>
        <v/>
      </c>
      <c r="AL134" s="434"/>
      <c r="AM134" s="434"/>
      <c r="AN134" s="434"/>
      <c r="AO134" s="434"/>
      <c r="AP134" s="44"/>
      <c r="AQ134" s="388" t="s">
        <v>8</v>
      </c>
      <c r="AR134" s="388"/>
      <c r="AS134" s="434" t="str">
        <f>データシート!$C$9</f>
        <v/>
      </c>
      <c r="AT134" s="434"/>
      <c r="AU134" s="434"/>
      <c r="AV134" s="434"/>
      <c r="AW134" s="434"/>
      <c r="BB134" s="99" t="str">
        <f>IF(入力用シート!$N$8="","","携帯電話")</f>
        <v/>
      </c>
      <c r="BC134" s="264" t="str">
        <f>IF(入力用シート!$N$8="","",入力用シート!$N$8)</f>
        <v/>
      </c>
      <c r="BD134" s="264"/>
      <c r="BE134" s="264"/>
      <c r="BF134" s="264"/>
      <c r="BG134" s="433" t="s">
        <v>7</v>
      </c>
      <c r="BH134" s="433"/>
      <c r="BI134" s="433"/>
      <c r="BJ134" s="434" t="str">
        <f>データシート!$C$8</f>
        <v/>
      </c>
      <c r="BK134" s="434"/>
      <c r="BL134" s="434"/>
      <c r="BM134" s="434"/>
      <c r="BN134" s="434"/>
      <c r="BO134" s="44"/>
      <c r="BP134" s="388" t="s">
        <v>8</v>
      </c>
      <c r="BQ134" s="388"/>
      <c r="BR134" s="434" t="str">
        <f>データシート!$C$9</f>
        <v/>
      </c>
      <c r="BS134" s="434"/>
      <c r="BT134" s="434"/>
      <c r="BU134" s="434"/>
      <c r="BV134" s="434"/>
      <c r="CA134" s="99" t="str">
        <f>IF(入力用シート!$N$8="","","携帯電話")</f>
        <v/>
      </c>
      <c r="CB134" s="264" t="str">
        <f>IF(入力用シート!$N$8="","",入力用シート!$N$8)</f>
        <v/>
      </c>
      <c r="CC134" s="264"/>
      <c r="CD134" s="264"/>
      <c r="CE134" s="264"/>
      <c r="CF134" s="433" t="s">
        <v>7</v>
      </c>
      <c r="CG134" s="433"/>
      <c r="CH134" s="433"/>
      <c r="CI134" s="434" t="str">
        <f>データシート!$C$8</f>
        <v/>
      </c>
      <c r="CJ134" s="434"/>
      <c r="CK134" s="434"/>
      <c r="CL134" s="434"/>
      <c r="CM134" s="434"/>
      <c r="CN134" s="44"/>
      <c r="CO134" s="388" t="s">
        <v>8</v>
      </c>
      <c r="CP134" s="388"/>
      <c r="CQ134" s="434" t="str">
        <f>データシート!$C$9</f>
        <v/>
      </c>
      <c r="CR134" s="434"/>
      <c r="CS134" s="434"/>
      <c r="CT134" s="434"/>
      <c r="CU134" s="434"/>
      <c r="CZ134" s="99" t="str">
        <f>IF(入力用シート!$N$8="","","携帯電話")</f>
        <v/>
      </c>
      <c r="DA134" s="264" t="str">
        <f>IF(入力用シート!$N$8="","",入力用シート!$N$8)</f>
        <v/>
      </c>
      <c r="DB134" s="264"/>
      <c r="DC134" s="264"/>
      <c r="DD134" s="264"/>
      <c r="DE134" s="433" t="s">
        <v>7</v>
      </c>
      <c r="DF134" s="433"/>
      <c r="DG134" s="433"/>
      <c r="DH134" s="434" t="str">
        <f>データシート!$C$8</f>
        <v/>
      </c>
      <c r="DI134" s="434"/>
      <c r="DJ134" s="434"/>
      <c r="DK134" s="434"/>
      <c r="DL134" s="434"/>
      <c r="DM134" s="44"/>
      <c r="DN134" s="388" t="s">
        <v>8</v>
      </c>
      <c r="DO134" s="388"/>
      <c r="DP134" s="434" t="str">
        <f>データシート!$C$9</f>
        <v/>
      </c>
      <c r="DQ134" s="434"/>
      <c r="DR134" s="434"/>
      <c r="DS134" s="434"/>
      <c r="DT134" s="434"/>
      <c r="DY134" s="99" t="str">
        <f>IF(入力用シート!$N$8="","","携帯電話")</f>
        <v/>
      </c>
      <c r="DZ134" s="264" t="str">
        <f>IF(入力用シート!$N$8="","",入力用シート!$N$8)</f>
        <v/>
      </c>
      <c r="EA134" s="264"/>
      <c r="EB134" s="264"/>
      <c r="EC134" s="264"/>
      <c r="ED134" s="433" t="s">
        <v>7</v>
      </c>
      <c r="EE134" s="433"/>
      <c r="EF134" s="433"/>
      <c r="EG134" s="434" t="str">
        <f>データシート!$C$8</f>
        <v/>
      </c>
      <c r="EH134" s="434"/>
      <c r="EI134" s="434"/>
      <c r="EJ134" s="434"/>
      <c r="EK134" s="434"/>
      <c r="EL134" s="44"/>
      <c r="EM134" s="388" t="s">
        <v>8</v>
      </c>
      <c r="EN134" s="388"/>
      <c r="EO134" s="434" t="str">
        <f>データシート!$C$9</f>
        <v/>
      </c>
      <c r="EP134" s="434"/>
      <c r="EQ134" s="434"/>
      <c r="ER134" s="434"/>
      <c r="ES134" s="434"/>
    </row>
    <row r="135" spans="1:149" ht="4.8" customHeight="1" thickBot="1"/>
    <row r="136" spans="1:149" ht="10.199999999999999" customHeight="1">
      <c r="A136" s="546" t="s">
        <v>10</v>
      </c>
      <c r="B136" s="547" t="s">
        <v>29</v>
      </c>
      <c r="C136" s="548"/>
      <c r="D136" s="551" t="s">
        <v>30</v>
      </c>
      <c r="E136" s="551"/>
      <c r="F136" s="551"/>
      <c r="G136" s="548"/>
      <c r="H136" s="553" t="s">
        <v>11</v>
      </c>
      <c r="I136" s="554"/>
      <c r="J136" s="554"/>
      <c r="K136" s="554"/>
      <c r="L136" s="547" t="s">
        <v>178</v>
      </c>
      <c r="M136" s="555"/>
      <c r="N136" s="555"/>
      <c r="O136" s="556"/>
      <c r="P136" s="547" t="s">
        <v>14</v>
      </c>
      <c r="Q136" s="555"/>
      <c r="R136" s="556"/>
      <c r="S136" s="547" t="s">
        <v>15</v>
      </c>
      <c r="T136" s="555"/>
      <c r="U136" s="557"/>
      <c r="V136" s="559" t="s">
        <v>16</v>
      </c>
      <c r="W136" s="555"/>
      <c r="X136" s="557"/>
      <c r="Z136" s="546" t="s">
        <v>10</v>
      </c>
      <c r="AA136" s="547" t="s">
        <v>29</v>
      </c>
      <c r="AB136" s="548"/>
      <c r="AC136" s="551" t="s">
        <v>30</v>
      </c>
      <c r="AD136" s="551"/>
      <c r="AE136" s="551"/>
      <c r="AF136" s="548"/>
      <c r="AG136" s="553" t="s">
        <v>11</v>
      </c>
      <c r="AH136" s="554"/>
      <c r="AI136" s="554"/>
      <c r="AJ136" s="554"/>
      <c r="AK136" s="547" t="s">
        <v>178</v>
      </c>
      <c r="AL136" s="555"/>
      <c r="AM136" s="555"/>
      <c r="AN136" s="556"/>
      <c r="AO136" s="547" t="s">
        <v>14</v>
      </c>
      <c r="AP136" s="555"/>
      <c r="AQ136" s="556"/>
      <c r="AR136" s="547" t="s">
        <v>15</v>
      </c>
      <c r="AS136" s="555"/>
      <c r="AT136" s="557"/>
      <c r="AU136" s="559" t="s">
        <v>16</v>
      </c>
      <c r="AV136" s="555"/>
      <c r="AW136" s="557"/>
      <c r="AY136" s="546" t="s">
        <v>10</v>
      </c>
      <c r="AZ136" s="547" t="s">
        <v>29</v>
      </c>
      <c r="BA136" s="548"/>
      <c r="BB136" s="551" t="s">
        <v>30</v>
      </c>
      <c r="BC136" s="551"/>
      <c r="BD136" s="551"/>
      <c r="BE136" s="548"/>
      <c r="BF136" s="553" t="s">
        <v>11</v>
      </c>
      <c r="BG136" s="554"/>
      <c r="BH136" s="554"/>
      <c r="BI136" s="554"/>
      <c r="BJ136" s="547" t="s">
        <v>178</v>
      </c>
      <c r="BK136" s="555"/>
      <c r="BL136" s="555"/>
      <c r="BM136" s="556"/>
      <c r="BN136" s="547" t="s">
        <v>14</v>
      </c>
      <c r="BO136" s="555"/>
      <c r="BP136" s="556"/>
      <c r="BQ136" s="547" t="s">
        <v>15</v>
      </c>
      <c r="BR136" s="555"/>
      <c r="BS136" s="557"/>
      <c r="BT136" s="559" t="s">
        <v>16</v>
      </c>
      <c r="BU136" s="555"/>
      <c r="BV136" s="557"/>
      <c r="BX136" s="546" t="s">
        <v>10</v>
      </c>
      <c r="BY136" s="547" t="s">
        <v>29</v>
      </c>
      <c r="BZ136" s="548"/>
      <c r="CA136" s="551" t="s">
        <v>30</v>
      </c>
      <c r="CB136" s="551"/>
      <c r="CC136" s="551"/>
      <c r="CD136" s="548"/>
      <c r="CE136" s="553" t="s">
        <v>11</v>
      </c>
      <c r="CF136" s="554"/>
      <c r="CG136" s="554"/>
      <c r="CH136" s="554"/>
      <c r="CI136" s="547" t="s">
        <v>178</v>
      </c>
      <c r="CJ136" s="555"/>
      <c r="CK136" s="555"/>
      <c r="CL136" s="556"/>
      <c r="CM136" s="547" t="s">
        <v>14</v>
      </c>
      <c r="CN136" s="555"/>
      <c r="CO136" s="556"/>
      <c r="CP136" s="547" t="s">
        <v>15</v>
      </c>
      <c r="CQ136" s="555"/>
      <c r="CR136" s="557"/>
      <c r="CS136" s="559" t="s">
        <v>16</v>
      </c>
      <c r="CT136" s="555"/>
      <c r="CU136" s="557"/>
      <c r="CW136" s="546" t="s">
        <v>10</v>
      </c>
      <c r="CX136" s="547" t="s">
        <v>29</v>
      </c>
      <c r="CY136" s="548"/>
      <c r="CZ136" s="551" t="s">
        <v>30</v>
      </c>
      <c r="DA136" s="551"/>
      <c r="DB136" s="551"/>
      <c r="DC136" s="548"/>
      <c r="DD136" s="553" t="s">
        <v>11</v>
      </c>
      <c r="DE136" s="554"/>
      <c r="DF136" s="554"/>
      <c r="DG136" s="554"/>
      <c r="DH136" s="547" t="s">
        <v>178</v>
      </c>
      <c r="DI136" s="555"/>
      <c r="DJ136" s="555"/>
      <c r="DK136" s="556"/>
      <c r="DL136" s="547" t="s">
        <v>14</v>
      </c>
      <c r="DM136" s="555"/>
      <c r="DN136" s="556"/>
      <c r="DO136" s="547" t="s">
        <v>15</v>
      </c>
      <c r="DP136" s="555"/>
      <c r="DQ136" s="557"/>
      <c r="DR136" s="559" t="s">
        <v>16</v>
      </c>
      <c r="DS136" s="555"/>
      <c r="DT136" s="557"/>
      <c r="DV136" s="546" t="s">
        <v>10</v>
      </c>
      <c r="DW136" s="547" t="s">
        <v>29</v>
      </c>
      <c r="DX136" s="548"/>
      <c r="DY136" s="551" t="s">
        <v>30</v>
      </c>
      <c r="DZ136" s="551"/>
      <c r="EA136" s="551"/>
      <c r="EB136" s="548"/>
      <c r="EC136" s="553" t="s">
        <v>11</v>
      </c>
      <c r="ED136" s="554"/>
      <c r="EE136" s="554"/>
      <c r="EF136" s="554"/>
      <c r="EG136" s="547" t="s">
        <v>178</v>
      </c>
      <c r="EH136" s="555"/>
      <c r="EI136" s="555"/>
      <c r="EJ136" s="556"/>
      <c r="EK136" s="547" t="s">
        <v>14</v>
      </c>
      <c r="EL136" s="555"/>
      <c r="EM136" s="556"/>
      <c r="EN136" s="547" t="s">
        <v>15</v>
      </c>
      <c r="EO136" s="555"/>
      <c r="EP136" s="557"/>
      <c r="EQ136" s="559" t="s">
        <v>16</v>
      </c>
      <c r="ER136" s="555"/>
      <c r="ES136" s="557"/>
    </row>
    <row r="137" spans="1:149" ht="10.199999999999999" customHeight="1">
      <c r="A137" s="457"/>
      <c r="B137" s="549"/>
      <c r="C137" s="550"/>
      <c r="D137" s="552"/>
      <c r="E137" s="552"/>
      <c r="F137" s="552"/>
      <c r="G137" s="552"/>
      <c r="H137" s="563" t="s">
        <v>12</v>
      </c>
      <c r="I137" s="564"/>
      <c r="J137" s="563" t="s">
        <v>13</v>
      </c>
      <c r="K137" s="565"/>
      <c r="L137" s="549"/>
      <c r="M137" s="552"/>
      <c r="N137" s="552"/>
      <c r="O137" s="550"/>
      <c r="P137" s="549"/>
      <c r="Q137" s="552"/>
      <c r="R137" s="550"/>
      <c r="S137" s="549"/>
      <c r="T137" s="552"/>
      <c r="U137" s="558"/>
      <c r="V137" s="560"/>
      <c r="W137" s="561"/>
      <c r="X137" s="562"/>
      <c r="Z137" s="457"/>
      <c r="AA137" s="549"/>
      <c r="AB137" s="550"/>
      <c r="AC137" s="552"/>
      <c r="AD137" s="552"/>
      <c r="AE137" s="552"/>
      <c r="AF137" s="552"/>
      <c r="AG137" s="563" t="s">
        <v>12</v>
      </c>
      <c r="AH137" s="564"/>
      <c r="AI137" s="563" t="s">
        <v>13</v>
      </c>
      <c r="AJ137" s="565"/>
      <c r="AK137" s="549"/>
      <c r="AL137" s="552"/>
      <c r="AM137" s="552"/>
      <c r="AN137" s="550"/>
      <c r="AO137" s="549"/>
      <c r="AP137" s="552"/>
      <c r="AQ137" s="550"/>
      <c r="AR137" s="549"/>
      <c r="AS137" s="552"/>
      <c r="AT137" s="558"/>
      <c r="AU137" s="560"/>
      <c r="AV137" s="561"/>
      <c r="AW137" s="562"/>
      <c r="AY137" s="457"/>
      <c r="AZ137" s="549"/>
      <c r="BA137" s="550"/>
      <c r="BB137" s="552"/>
      <c r="BC137" s="552"/>
      <c r="BD137" s="552"/>
      <c r="BE137" s="552"/>
      <c r="BF137" s="563" t="s">
        <v>12</v>
      </c>
      <c r="BG137" s="564"/>
      <c r="BH137" s="563" t="s">
        <v>13</v>
      </c>
      <c r="BI137" s="565"/>
      <c r="BJ137" s="549"/>
      <c r="BK137" s="552"/>
      <c r="BL137" s="552"/>
      <c r="BM137" s="550"/>
      <c r="BN137" s="549"/>
      <c r="BO137" s="552"/>
      <c r="BP137" s="550"/>
      <c r="BQ137" s="549"/>
      <c r="BR137" s="552"/>
      <c r="BS137" s="558"/>
      <c r="BT137" s="560"/>
      <c r="BU137" s="561"/>
      <c r="BV137" s="562"/>
      <c r="BX137" s="457"/>
      <c r="BY137" s="549"/>
      <c r="BZ137" s="550"/>
      <c r="CA137" s="552"/>
      <c r="CB137" s="552"/>
      <c r="CC137" s="552"/>
      <c r="CD137" s="552"/>
      <c r="CE137" s="563" t="s">
        <v>12</v>
      </c>
      <c r="CF137" s="564"/>
      <c r="CG137" s="563" t="s">
        <v>13</v>
      </c>
      <c r="CH137" s="565"/>
      <c r="CI137" s="549"/>
      <c r="CJ137" s="552"/>
      <c r="CK137" s="552"/>
      <c r="CL137" s="550"/>
      <c r="CM137" s="549"/>
      <c r="CN137" s="552"/>
      <c r="CO137" s="550"/>
      <c r="CP137" s="549"/>
      <c r="CQ137" s="552"/>
      <c r="CR137" s="558"/>
      <c r="CS137" s="560"/>
      <c r="CT137" s="561"/>
      <c r="CU137" s="562"/>
      <c r="CW137" s="457"/>
      <c r="CX137" s="549"/>
      <c r="CY137" s="550"/>
      <c r="CZ137" s="552"/>
      <c r="DA137" s="552"/>
      <c r="DB137" s="552"/>
      <c r="DC137" s="552"/>
      <c r="DD137" s="563" t="s">
        <v>12</v>
      </c>
      <c r="DE137" s="564"/>
      <c r="DF137" s="563" t="s">
        <v>13</v>
      </c>
      <c r="DG137" s="565"/>
      <c r="DH137" s="549"/>
      <c r="DI137" s="552"/>
      <c r="DJ137" s="552"/>
      <c r="DK137" s="550"/>
      <c r="DL137" s="549"/>
      <c r="DM137" s="552"/>
      <c r="DN137" s="550"/>
      <c r="DO137" s="549"/>
      <c r="DP137" s="552"/>
      <c r="DQ137" s="558"/>
      <c r="DR137" s="560"/>
      <c r="DS137" s="561"/>
      <c r="DT137" s="562"/>
      <c r="DV137" s="457"/>
      <c r="DW137" s="549"/>
      <c r="DX137" s="550"/>
      <c r="DY137" s="552"/>
      <c r="DZ137" s="552"/>
      <c r="EA137" s="552"/>
      <c r="EB137" s="552"/>
      <c r="EC137" s="563" t="s">
        <v>12</v>
      </c>
      <c r="ED137" s="564"/>
      <c r="EE137" s="563" t="s">
        <v>13</v>
      </c>
      <c r="EF137" s="565"/>
      <c r="EG137" s="549"/>
      <c r="EH137" s="552"/>
      <c r="EI137" s="552"/>
      <c r="EJ137" s="550"/>
      <c r="EK137" s="549"/>
      <c r="EL137" s="552"/>
      <c r="EM137" s="550"/>
      <c r="EN137" s="549"/>
      <c r="EO137" s="552"/>
      <c r="EP137" s="558"/>
      <c r="EQ137" s="560"/>
      <c r="ER137" s="561"/>
      <c r="ES137" s="562"/>
    </row>
    <row r="138" spans="1:149" ht="8.4" customHeight="1">
      <c r="A138" s="511">
        <f>A14</f>
        <v>1</v>
      </c>
      <c r="B138" s="514" t="str">
        <f>B14</f>
        <v/>
      </c>
      <c r="C138" s="515"/>
      <c r="D138" s="520" t="str">
        <f>D14</f>
        <v/>
      </c>
      <c r="E138" s="520"/>
      <c r="F138" s="520"/>
      <c r="G138" s="521"/>
      <c r="H138" s="524" t="str">
        <f>H14</f>
        <v/>
      </c>
      <c r="I138" s="525"/>
      <c r="J138" s="525"/>
      <c r="K138" s="526"/>
      <c r="L138" s="530" t="str">
        <f>L14</f>
        <v/>
      </c>
      <c r="M138" s="531"/>
      <c r="N138" s="531"/>
      <c r="O138" s="532"/>
      <c r="P138" s="530" t="str">
        <f>P14</f>
        <v/>
      </c>
      <c r="Q138" s="531"/>
      <c r="R138" s="532"/>
      <c r="S138" s="530" t="str">
        <f>S14</f>
        <v/>
      </c>
      <c r="T138" s="531"/>
      <c r="U138" s="539"/>
      <c r="V138" s="542"/>
      <c r="W138" s="544"/>
      <c r="X138" s="489"/>
      <c r="Z138" s="511">
        <f>Z14</f>
        <v>10</v>
      </c>
      <c r="AA138" s="514" t="str">
        <f>AA14</f>
        <v/>
      </c>
      <c r="AB138" s="515"/>
      <c r="AC138" s="520" t="str">
        <f>AC14</f>
        <v/>
      </c>
      <c r="AD138" s="520"/>
      <c r="AE138" s="520"/>
      <c r="AF138" s="521"/>
      <c r="AG138" s="524" t="str">
        <f>AG14</f>
        <v/>
      </c>
      <c r="AH138" s="525"/>
      <c r="AI138" s="525"/>
      <c r="AJ138" s="526"/>
      <c r="AK138" s="530" t="str">
        <f>AK14</f>
        <v/>
      </c>
      <c r="AL138" s="531"/>
      <c r="AM138" s="531"/>
      <c r="AN138" s="532"/>
      <c r="AO138" s="530" t="str">
        <f>AO14</f>
        <v/>
      </c>
      <c r="AP138" s="531"/>
      <c r="AQ138" s="532"/>
      <c r="AR138" s="530" t="str">
        <f>AR14</f>
        <v/>
      </c>
      <c r="AS138" s="531"/>
      <c r="AT138" s="539"/>
      <c r="AU138" s="542"/>
      <c r="AV138" s="544"/>
      <c r="AW138" s="489"/>
      <c r="AY138" s="511">
        <f>AY14</f>
        <v>19</v>
      </c>
      <c r="AZ138" s="514" t="str">
        <f>AZ14</f>
        <v/>
      </c>
      <c r="BA138" s="515"/>
      <c r="BB138" s="520" t="str">
        <f>BB14</f>
        <v/>
      </c>
      <c r="BC138" s="520"/>
      <c r="BD138" s="520"/>
      <c r="BE138" s="521"/>
      <c r="BF138" s="524" t="str">
        <f>BF14</f>
        <v/>
      </c>
      <c r="BG138" s="525"/>
      <c r="BH138" s="525"/>
      <c r="BI138" s="526"/>
      <c r="BJ138" s="530" t="str">
        <f>BJ14</f>
        <v/>
      </c>
      <c r="BK138" s="531"/>
      <c r="BL138" s="531"/>
      <c r="BM138" s="532"/>
      <c r="BN138" s="530" t="str">
        <f>BN14</f>
        <v/>
      </c>
      <c r="BO138" s="531"/>
      <c r="BP138" s="532"/>
      <c r="BQ138" s="530" t="str">
        <f>BQ14</f>
        <v/>
      </c>
      <c r="BR138" s="531"/>
      <c r="BS138" s="539"/>
      <c r="BT138" s="542"/>
      <c r="BU138" s="544"/>
      <c r="BV138" s="489"/>
      <c r="BX138" s="511">
        <f>BX14</f>
        <v>28</v>
      </c>
      <c r="BY138" s="514" t="str">
        <f>BY14</f>
        <v/>
      </c>
      <c r="BZ138" s="515"/>
      <c r="CA138" s="520" t="str">
        <f>CA14</f>
        <v/>
      </c>
      <c r="CB138" s="520"/>
      <c r="CC138" s="520"/>
      <c r="CD138" s="521"/>
      <c r="CE138" s="524" t="str">
        <f>CE14</f>
        <v/>
      </c>
      <c r="CF138" s="525"/>
      <c r="CG138" s="525"/>
      <c r="CH138" s="526"/>
      <c r="CI138" s="530" t="str">
        <f>CI14</f>
        <v/>
      </c>
      <c r="CJ138" s="531"/>
      <c r="CK138" s="531"/>
      <c r="CL138" s="532"/>
      <c r="CM138" s="530" t="str">
        <f>CM14</f>
        <v/>
      </c>
      <c r="CN138" s="531"/>
      <c r="CO138" s="532"/>
      <c r="CP138" s="530" t="str">
        <f>CP14</f>
        <v/>
      </c>
      <c r="CQ138" s="531"/>
      <c r="CR138" s="539"/>
      <c r="CS138" s="542"/>
      <c r="CT138" s="544"/>
      <c r="CU138" s="489"/>
      <c r="CW138" s="511">
        <f>CW14</f>
        <v>37</v>
      </c>
      <c r="CX138" s="514" t="str">
        <f>CX14</f>
        <v/>
      </c>
      <c r="CY138" s="515"/>
      <c r="CZ138" s="520" t="str">
        <f>CZ14</f>
        <v/>
      </c>
      <c r="DA138" s="520"/>
      <c r="DB138" s="520"/>
      <c r="DC138" s="521"/>
      <c r="DD138" s="524" t="str">
        <f>DD14</f>
        <v/>
      </c>
      <c r="DE138" s="525"/>
      <c r="DF138" s="525"/>
      <c r="DG138" s="526"/>
      <c r="DH138" s="530" t="str">
        <f>DH14</f>
        <v/>
      </c>
      <c r="DI138" s="531"/>
      <c r="DJ138" s="531"/>
      <c r="DK138" s="532"/>
      <c r="DL138" s="530" t="str">
        <f>DL14</f>
        <v/>
      </c>
      <c r="DM138" s="531"/>
      <c r="DN138" s="532"/>
      <c r="DO138" s="530" t="str">
        <f>DO14</f>
        <v/>
      </c>
      <c r="DP138" s="531"/>
      <c r="DQ138" s="539"/>
      <c r="DR138" s="542"/>
      <c r="DS138" s="544"/>
      <c r="DT138" s="489"/>
      <c r="DV138" s="511">
        <f>DV14</f>
        <v>46</v>
      </c>
      <c r="DW138" s="514" t="str">
        <f>DW14</f>
        <v/>
      </c>
      <c r="DX138" s="515"/>
      <c r="DY138" s="520" t="str">
        <f>DY14</f>
        <v/>
      </c>
      <c r="DZ138" s="520"/>
      <c r="EA138" s="520"/>
      <c r="EB138" s="521"/>
      <c r="EC138" s="524" t="str">
        <f>EC14</f>
        <v/>
      </c>
      <c r="ED138" s="525"/>
      <c r="EE138" s="525"/>
      <c r="EF138" s="526"/>
      <c r="EG138" s="530" t="str">
        <f>EG14</f>
        <v/>
      </c>
      <c r="EH138" s="531"/>
      <c r="EI138" s="531"/>
      <c r="EJ138" s="532"/>
      <c r="EK138" s="530" t="str">
        <f>EK14</f>
        <v/>
      </c>
      <c r="EL138" s="531"/>
      <c r="EM138" s="532"/>
      <c r="EN138" s="530" t="str">
        <f>EN14</f>
        <v/>
      </c>
      <c r="EO138" s="531"/>
      <c r="EP138" s="539"/>
      <c r="EQ138" s="542"/>
      <c r="ER138" s="544"/>
      <c r="ES138" s="489"/>
    </row>
    <row r="139" spans="1:149" ht="8.4" customHeight="1">
      <c r="A139" s="512"/>
      <c r="B139" s="516"/>
      <c r="C139" s="517"/>
      <c r="D139" s="522"/>
      <c r="E139" s="522"/>
      <c r="F139" s="522"/>
      <c r="G139" s="523"/>
      <c r="H139" s="527"/>
      <c r="I139" s="528"/>
      <c r="J139" s="528"/>
      <c r="K139" s="529"/>
      <c r="L139" s="533"/>
      <c r="M139" s="534"/>
      <c r="N139" s="534"/>
      <c r="O139" s="535"/>
      <c r="P139" s="533"/>
      <c r="Q139" s="534"/>
      <c r="R139" s="535"/>
      <c r="S139" s="533"/>
      <c r="T139" s="534"/>
      <c r="U139" s="540"/>
      <c r="V139" s="543"/>
      <c r="W139" s="545"/>
      <c r="X139" s="490"/>
      <c r="Z139" s="512"/>
      <c r="AA139" s="516"/>
      <c r="AB139" s="517"/>
      <c r="AC139" s="522"/>
      <c r="AD139" s="522"/>
      <c r="AE139" s="522"/>
      <c r="AF139" s="523"/>
      <c r="AG139" s="527"/>
      <c r="AH139" s="528"/>
      <c r="AI139" s="528"/>
      <c r="AJ139" s="529"/>
      <c r="AK139" s="533"/>
      <c r="AL139" s="534"/>
      <c r="AM139" s="534"/>
      <c r="AN139" s="535"/>
      <c r="AO139" s="533"/>
      <c r="AP139" s="534"/>
      <c r="AQ139" s="535"/>
      <c r="AR139" s="533"/>
      <c r="AS139" s="534"/>
      <c r="AT139" s="540"/>
      <c r="AU139" s="543"/>
      <c r="AV139" s="545"/>
      <c r="AW139" s="490"/>
      <c r="AY139" s="512"/>
      <c r="AZ139" s="516"/>
      <c r="BA139" s="517"/>
      <c r="BB139" s="522"/>
      <c r="BC139" s="522"/>
      <c r="BD139" s="522"/>
      <c r="BE139" s="523"/>
      <c r="BF139" s="527"/>
      <c r="BG139" s="528"/>
      <c r="BH139" s="528"/>
      <c r="BI139" s="529"/>
      <c r="BJ139" s="533"/>
      <c r="BK139" s="534"/>
      <c r="BL139" s="534"/>
      <c r="BM139" s="535"/>
      <c r="BN139" s="533"/>
      <c r="BO139" s="534"/>
      <c r="BP139" s="535"/>
      <c r="BQ139" s="533"/>
      <c r="BR139" s="534"/>
      <c r="BS139" s="540"/>
      <c r="BT139" s="543"/>
      <c r="BU139" s="545"/>
      <c r="BV139" s="490"/>
      <c r="BX139" s="512"/>
      <c r="BY139" s="516"/>
      <c r="BZ139" s="517"/>
      <c r="CA139" s="522"/>
      <c r="CB139" s="522"/>
      <c r="CC139" s="522"/>
      <c r="CD139" s="523"/>
      <c r="CE139" s="527"/>
      <c r="CF139" s="528"/>
      <c r="CG139" s="528"/>
      <c r="CH139" s="529"/>
      <c r="CI139" s="533"/>
      <c r="CJ139" s="534"/>
      <c r="CK139" s="534"/>
      <c r="CL139" s="535"/>
      <c r="CM139" s="533"/>
      <c r="CN139" s="534"/>
      <c r="CO139" s="535"/>
      <c r="CP139" s="533"/>
      <c r="CQ139" s="534"/>
      <c r="CR139" s="540"/>
      <c r="CS139" s="543"/>
      <c r="CT139" s="545"/>
      <c r="CU139" s="490"/>
      <c r="CW139" s="512"/>
      <c r="CX139" s="516"/>
      <c r="CY139" s="517"/>
      <c r="CZ139" s="522"/>
      <c r="DA139" s="522"/>
      <c r="DB139" s="522"/>
      <c r="DC139" s="523"/>
      <c r="DD139" s="527"/>
      <c r="DE139" s="528"/>
      <c r="DF139" s="528"/>
      <c r="DG139" s="529"/>
      <c r="DH139" s="533"/>
      <c r="DI139" s="534"/>
      <c r="DJ139" s="534"/>
      <c r="DK139" s="535"/>
      <c r="DL139" s="533"/>
      <c r="DM139" s="534"/>
      <c r="DN139" s="535"/>
      <c r="DO139" s="533"/>
      <c r="DP139" s="534"/>
      <c r="DQ139" s="540"/>
      <c r="DR139" s="543"/>
      <c r="DS139" s="545"/>
      <c r="DT139" s="490"/>
      <c r="DV139" s="512"/>
      <c r="DW139" s="516"/>
      <c r="DX139" s="517"/>
      <c r="DY139" s="522"/>
      <c r="DZ139" s="522"/>
      <c r="EA139" s="522"/>
      <c r="EB139" s="523"/>
      <c r="EC139" s="527"/>
      <c r="ED139" s="528"/>
      <c r="EE139" s="528"/>
      <c r="EF139" s="529"/>
      <c r="EG139" s="533"/>
      <c r="EH139" s="534"/>
      <c r="EI139" s="534"/>
      <c r="EJ139" s="535"/>
      <c r="EK139" s="533"/>
      <c r="EL139" s="534"/>
      <c r="EM139" s="535"/>
      <c r="EN139" s="533"/>
      <c r="EO139" s="534"/>
      <c r="EP139" s="540"/>
      <c r="EQ139" s="543"/>
      <c r="ER139" s="545"/>
      <c r="ES139" s="490"/>
    </row>
    <row r="140" spans="1:149" ht="16.8" customHeight="1">
      <c r="A140" s="513"/>
      <c r="B140" s="518"/>
      <c r="C140" s="519"/>
      <c r="D140" s="491" t="str">
        <f>D16</f>
        <v/>
      </c>
      <c r="E140" s="491"/>
      <c r="F140" s="491"/>
      <c r="G140" s="492"/>
      <c r="H140" s="493" t="str">
        <f>H16</f>
        <v>予・注</v>
      </c>
      <c r="I140" s="494"/>
      <c r="J140" s="495" t="str">
        <f>J16</f>
        <v>有・無</v>
      </c>
      <c r="K140" s="496"/>
      <c r="L140" s="536"/>
      <c r="M140" s="537"/>
      <c r="N140" s="537"/>
      <c r="O140" s="538"/>
      <c r="P140" s="536"/>
      <c r="Q140" s="537"/>
      <c r="R140" s="538"/>
      <c r="S140" s="536"/>
      <c r="T140" s="537"/>
      <c r="U140" s="541"/>
      <c r="V140" s="46"/>
      <c r="W140" s="47"/>
      <c r="X140" s="48"/>
      <c r="Z140" s="513"/>
      <c r="AA140" s="518"/>
      <c r="AB140" s="519"/>
      <c r="AC140" s="491" t="str">
        <f>AC16</f>
        <v/>
      </c>
      <c r="AD140" s="491"/>
      <c r="AE140" s="491"/>
      <c r="AF140" s="492"/>
      <c r="AG140" s="493" t="str">
        <f>AG16</f>
        <v>予・注</v>
      </c>
      <c r="AH140" s="494"/>
      <c r="AI140" s="495" t="str">
        <f>AI16</f>
        <v>有・無</v>
      </c>
      <c r="AJ140" s="496"/>
      <c r="AK140" s="536"/>
      <c r="AL140" s="537"/>
      <c r="AM140" s="537"/>
      <c r="AN140" s="538"/>
      <c r="AO140" s="536"/>
      <c r="AP140" s="537"/>
      <c r="AQ140" s="538"/>
      <c r="AR140" s="536"/>
      <c r="AS140" s="537"/>
      <c r="AT140" s="541"/>
      <c r="AU140" s="46"/>
      <c r="AV140" s="47"/>
      <c r="AW140" s="48"/>
      <c r="AY140" s="513"/>
      <c r="AZ140" s="518"/>
      <c r="BA140" s="519"/>
      <c r="BB140" s="491" t="str">
        <f>BB16</f>
        <v/>
      </c>
      <c r="BC140" s="491"/>
      <c r="BD140" s="491"/>
      <c r="BE140" s="492"/>
      <c r="BF140" s="493" t="str">
        <f>BF16</f>
        <v>予・注</v>
      </c>
      <c r="BG140" s="494"/>
      <c r="BH140" s="495" t="str">
        <f>BH16</f>
        <v>有・無</v>
      </c>
      <c r="BI140" s="496"/>
      <c r="BJ140" s="536"/>
      <c r="BK140" s="537"/>
      <c r="BL140" s="537"/>
      <c r="BM140" s="538"/>
      <c r="BN140" s="536"/>
      <c r="BO140" s="537"/>
      <c r="BP140" s="538"/>
      <c r="BQ140" s="536"/>
      <c r="BR140" s="537"/>
      <c r="BS140" s="541"/>
      <c r="BT140" s="46"/>
      <c r="BU140" s="47"/>
      <c r="BV140" s="48"/>
      <c r="BX140" s="513"/>
      <c r="BY140" s="518"/>
      <c r="BZ140" s="519"/>
      <c r="CA140" s="491" t="str">
        <f>CA16</f>
        <v/>
      </c>
      <c r="CB140" s="491"/>
      <c r="CC140" s="491"/>
      <c r="CD140" s="492"/>
      <c r="CE140" s="493" t="str">
        <f>CE16</f>
        <v>予・注</v>
      </c>
      <c r="CF140" s="494"/>
      <c r="CG140" s="495" t="str">
        <f>CG16</f>
        <v>有・無</v>
      </c>
      <c r="CH140" s="496"/>
      <c r="CI140" s="536"/>
      <c r="CJ140" s="537"/>
      <c r="CK140" s="537"/>
      <c r="CL140" s="538"/>
      <c r="CM140" s="536"/>
      <c r="CN140" s="537"/>
      <c r="CO140" s="538"/>
      <c r="CP140" s="536"/>
      <c r="CQ140" s="537"/>
      <c r="CR140" s="541"/>
      <c r="CS140" s="46"/>
      <c r="CT140" s="47"/>
      <c r="CU140" s="48"/>
      <c r="CW140" s="513"/>
      <c r="CX140" s="518"/>
      <c r="CY140" s="519"/>
      <c r="CZ140" s="491" t="str">
        <f>CZ16</f>
        <v/>
      </c>
      <c r="DA140" s="491"/>
      <c r="DB140" s="491"/>
      <c r="DC140" s="492"/>
      <c r="DD140" s="493" t="str">
        <f>DD16</f>
        <v>予・注</v>
      </c>
      <c r="DE140" s="494"/>
      <c r="DF140" s="495" t="str">
        <f>DF16</f>
        <v>有・無</v>
      </c>
      <c r="DG140" s="496"/>
      <c r="DH140" s="536"/>
      <c r="DI140" s="537"/>
      <c r="DJ140" s="537"/>
      <c r="DK140" s="538"/>
      <c r="DL140" s="536"/>
      <c r="DM140" s="537"/>
      <c r="DN140" s="538"/>
      <c r="DO140" s="536"/>
      <c r="DP140" s="537"/>
      <c r="DQ140" s="541"/>
      <c r="DR140" s="46"/>
      <c r="DS140" s="47"/>
      <c r="DT140" s="48"/>
      <c r="DV140" s="513"/>
      <c r="DW140" s="518"/>
      <c r="DX140" s="519"/>
      <c r="DY140" s="491" t="str">
        <f>DY16</f>
        <v/>
      </c>
      <c r="DZ140" s="491"/>
      <c r="EA140" s="491"/>
      <c r="EB140" s="492"/>
      <c r="EC140" s="493" t="str">
        <f>EC16</f>
        <v>予・注</v>
      </c>
      <c r="ED140" s="494"/>
      <c r="EE140" s="495" t="str">
        <f>EE16</f>
        <v>有・無</v>
      </c>
      <c r="EF140" s="496"/>
      <c r="EG140" s="536"/>
      <c r="EH140" s="537"/>
      <c r="EI140" s="537"/>
      <c r="EJ140" s="538"/>
      <c r="EK140" s="536"/>
      <c r="EL140" s="537"/>
      <c r="EM140" s="538"/>
      <c r="EN140" s="536"/>
      <c r="EO140" s="537"/>
      <c r="EP140" s="541"/>
      <c r="EQ140" s="46"/>
      <c r="ER140" s="47"/>
      <c r="ES140" s="48"/>
    </row>
    <row r="141" spans="1:149" ht="8.4" customHeight="1">
      <c r="A141" s="511">
        <f t="shared" ref="A141" si="48">A17</f>
        <v>2</v>
      </c>
      <c r="B141" s="514" t="str">
        <f>B17</f>
        <v/>
      </c>
      <c r="C141" s="515"/>
      <c r="D141" s="520" t="str">
        <f>D17</f>
        <v/>
      </c>
      <c r="E141" s="520"/>
      <c r="F141" s="520"/>
      <c r="G141" s="521"/>
      <c r="H141" s="524" t="str">
        <f>H17</f>
        <v/>
      </c>
      <c r="I141" s="525"/>
      <c r="J141" s="525"/>
      <c r="K141" s="526"/>
      <c r="L141" s="530" t="str">
        <f>L17</f>
        <v/>
      </c>
      <c r="M141" s="531"/>
      <c r="N141" s="531"/>
      <c r="O141" s="532"/>
      <c r="P141" s="530" t="str">
        <f>P17</f>
        <v/>
      </c>
      <c r="Q141" s="531"/>
      <c r="R141" s="532"/>
      <c r="S141" s="530" t="str">
        <f>S17</f>
        <v/>
      </c>
      <c r="T141" s="531"/>
      <c r="U141" s="539"/>
      <c r="V141" s="542"/>
      <c r="W141" s="544"/>
      <c r="X141" s="489"/>
      <c r="Z141" s="511">
        <f t="shared" ref="Z141" si="49">Z17</f>
        <v>11</v>
      </c>
      <c r="AA141" s="514" t="str">
        <f>AA17</f>
        <v/>
      </c>
      <c r="AB141" s="515"/>
      <c r="AC141" s="520" t="str">
        <f>AC17</f>
        <v/>
      </c>
      <c r="AD141" s="520"/>
      <c r="AE141" s="520"/>
      <c r="AF141" s="521"/>
      <c r="AG141" s="524" t="str">
        <f>AG17</f>
        <v/>
      </c>
      <c r="AH141" s="525"/>
      <c r="AI141" s="525"/>
      <c r="AJ141" s="526"/>
      <c r="AK141" s="530" t="str">
        <f>AK17</f>
        <v/>
      </c>
      <c r="AL141" s="531"/>
      <c r="AM141" s="531"/>
      <c r="AN141" s="532"/>
      <c r="AO141" s="530" t="str">
        <f>AO17</f>
        <v/>
      </c>
      <c r="AP141" s="531"/>
      <c r="AQ141" s="532"/>
      <c r="AR141" s="530" t="str">
        <f>AR17</f>
        <v/>
      </c>
      <c r="AS141" s="531"/>
      <c r="AT141" s="539"/>
      <c r="AU141" s="542"/>
      <c r="AV141" s="544"/>
      <c r="AW141" s="489"/>
      <c r="AY141" s="511">
        <f t="shared" ref="AY141" si="50">AY17</f>
        <v>20</v>
      </c>
      <c r="AZ141" s="514" t="str">
        <f>AZ17</f>
        <v/>
      </c>
      <c r="BA141" s="515"/>
      <c r="BB141" s="520" t="str">
        <f>BB17</f>
        <v/>
      </c>
      <c r="BC141" s="520"/>
      <c r="BD141" s="520"/>
      <c r="BE141" s="521"/>
      <c r="BF141" s="524" t="str">
        <f>BF17</f>
        <v/>
      </c>
      <c r="BG141" s="525"/>
      <c r="BH141" s="525"/>
      <c r="BI141" s="526"/>
      <c r="BJ141" s="530" t="str">
        <f>BJ17</f>
        <v/>
      </c>
      <c r="BK141" s="531"/>
      <c r="BL141" s="531"/>
      <c r="BM141" s="532"/>
      <c r="BN141" s="530" t="str">
        <f>BN17</f>
        <v/>
      </c>
      <c r="BO141" s="531"/>
      <c r="BP141" s="532"/>
      <c r="BQ141" s="530" t="str">
        <f>BQ17</f>
        <v/>
      </c>
      <c r="BR141" s="531"/>
      <c r="BS141" s="539"/>
      <c r="BT141" s="542"/>
      <c r="BU141" s="544"/>
      <c r="BV141" s="489"/>
      <c r="BX141" s="511">
        <f t="shared" ref="BX141" si="51">BX17</f>
        <v>29</v>
      </c>
      <c r="BY141" s="514" t="str">
        <f>BY17</f>
        <v/>
      </c>
      <c r="BZ141" s="515"/>
      <c r="CA141" s="520" t="str">
        <f>CA17</f>
        <v/>
      </c>
      <c r="CB141" s="520"/>
      <c r="CC141" s="520"/>
      <c r="CD141" s="521"/>
      <c r="CE141" s="524" t="str">
        <f>CE17</f>
        <v/>
      </c>
      <c r="CF141" s="525"/>
      <c r="CG141" s="525"/>
      <c r="CH141" s="526"/>
      <c r="CI141" s="530" t="str">
        <f>CI17</f>
        <v/>
      </c>
      <c r="CJ141" s="531"/>
      <c r="CK141" s="531"/>
      <c r="CL141" s="532"/>
      <c r="CM141" s="530" t="str">
        <f>CM17</f>
        <v/>
      </c>
      <c r="CN141" s="531"/>
      <c r="CO141" s="532"/>
      <c r="CP141" s="530" t="str">
        <f>CP17</f>
        <v/>
      </c>
      <c r="CQ141" s="531"/>
      <c r="CR141" s="539"/>
      <c r="CS141" s="542"/>
      <c r="CT141" s="544"/>
      <c r="CU141" s="489"/>
      <c r="CW141" s="511">
        <f t="shared" ref="CW141" si="52">CW17</f>
        <v>38</v>
      </c>
      <c r="CX141" s="514" t="str">
        <f>CX17</f>
        <v/>
      </c>
      <c r="CY141" s="515"/>
      <c r="CZ141" s="520" t="str">
        <f>CZ17</f>
        <v/>
      </c>
      <c r="DA141" s="520"/>
      <c r="DB141" s="520"/>
      <c r="DC141" s="521"/>
      <c r="DD141" s="524" t="str">
        <f>DD17</f>
        <v/>
      </c>
      <c r="DE141" s="525"/>
      <c r="DF141" s="525"/>
      <c r="DG141" s="526"/>
      <c r="DH141" s="530" t="str">
        <f>DH17</f>
        <v/>
      </c>
      <c r="DI141" s="531"/>
      <c r="DJ141" s="531"/>
      <c r="DK141" s="532"/>
      <c r="DL141" s="530" t="str">
        <f>DL17</f>
        <v/>
      </c>
      <c r="DM141" s="531"/>
      <c r="DN141" s="532"/>
      <c r="DO141" s="530" t="str">
        <f>DO17</f>
        <v/>
      </c>
      <c r="DP141" s="531"/>
      <c r="DQ141" s="539"/>
      <c r="DR141" s="542"/>
      <c r="DS141" s="544"/>
      <c r="DT141" s="489"/>
      <c r="DV141" s="511">
        <f t="shared" ref="DV141" si="53">DV17</f>
        <v>47</v>
      </c>
      <c r="DW141" s="514" t="str">
        <f>DW17</f>
        <v/>
      </c>
      <c r="DX141" s="515"/>
      <c r="DY141" s="520" t="str">
        <f>DY17</f>
        <v/>
      </c>
      <c r="DZ141" s="520"/>
      <c r="EA141" s="520"/>
      <c r="EB141" s="521"/>
      <c r="EC141" s="524" t="str">
        <f>EC17</f>
        <v/>
      </c>
      <c r="ED141" s="525"/>
      <c r="EE141" s="525"/>
      <c r="EF141" s="526"/>
      <c r="EG141" s="530" t="str">
        <f>EG17</f>
        <v/>
      </c>
      <c r="EH141" s="531"/>
      <c r="EI141" s="531"/>
      <c r="EJ141" s="532"/>
      <c r="EK141" s="530" t="str">
        <f>EK17</f>
        <v/>
      </c>
      <c r="EL141" s="531"/>
      <c r="EM141" s="532"/>
      <c r="EN141" s="530" t="str">
        <f>EN17</f>
        <v/>
      </c>
      <c r="EO141" s="531"/>
      <c r="EP141" s="539"/>
      <c r="EQ141" s="542"/>
      <c r="ER141" s="544"/>
      <c r="ES141" s="489"/>
    </row>
    <row r="142" spans="1:149" ht="8.4" customHeight="1">
      <c r="A142" s="512"/>
      <c r="B142" s="516"/>
      <c r="C142" s="517"/>
      <c r="D142" s="522"/>
      <c r="E142" s="522"/>
      <c r="F142" s="522"/>
      <c r="G142" s="523"/>
      <c r="H142" s="527"/>
      <c r="I142" s="528"/>
      <c r="J142" s="528"/>
      <c r="K142" s="529"/>
      <c r="L142" s="533"/>
      <c r="M142" s="534"/>
      <c r="N142" s="534"/>
      <c r="O142" s="535"/>
      <c r="P142" s="533"/>
      <c r="Q142" s="534"/>
      <c r="R142" s="535"/>
      <c r="S142" s="533"/>
      <c r="T142" s="534"/>
      <c r="U142" s="540"/>
      <c r="V142" s="543"/>
      <c r="W142" s="545"/>
      <c r="X142" s="490"/>
      <c r="Z142" s="512"/>
      <c r="AA142" s="516"/>
      <c r="AB142" s="517"/>
      <c r="AC142" s="522"/>
      <c r="AD142" s="522"/>
      <c r="AE142" s="522"/>
      <c r="AF142" s="523"/>
      <c r="AG142" s="527"/>
      <c r="AH142" s="528"/>
      <c r="AI142" s="528"/>
      <c r="AJ142" s="529"/>
      <c r="AK142" s="533"/>
      <c r="AL142" s="534"/>
      <c r="AM142" s="534"/>
      <c r="AN142" s="535"/>
      <c r="AO142" s="533"/>
      <c r="AP142" s="534"/>
      <c r="AQ142" s="535"/>
      <c r="AR142" s="533"/>
      <c r="AS142" s="534"/>
      <c r="AT142" s="540"/>
      <c r="AU142" s="543"/>
      <c r="AV142" s="545"/>
      <c r="AW142" s="490"/>
      <c r="AY142" s="512"/>
      <c r="AZ142" s="516"/>
      <c r="BA142" s="517"/>
      <c r="BB142" s="522"/>
      <c r="BC142" s="522"/>
      <c r="BD142" s="522"/>
      <c r="BE142" s="523"/>
      <c r="BF142" s="527"/>
      <c r="BG142" s="528"/>
      <c r="BH142" s="528"/>
      <c r="BI142" s="529"/>
      <c r="BJ142" s="533"/>
      <c r="BK142" s="534"/>
      <c r="BL142" s="534"/>
      <c r="BM142" s="535"/>
      <c r="BN142" s="533"/>
      <c r="BO142" s="534"/>
      <c r="BP142" s="535"/>
      <c r="BQ142" s="533"/>
      <c r="BR142" s="534"/>
      <c r="BS142" s="540"/>
      <c r="BT142" s="543"/>
      <c r="BU142" s="545"/>
      <c r="BV142" s="490"/>
      <c r="BX142" s="512"/>
      <c r="BY142" s="516"/>
      <c r="BZ142" s="517"/>
      <c r="CA142" s="522"/>
      <c r="CB142" s="522"/>
      <c r="CC142" s="522"/>
      <c r="CD142" s="523"/>
      <c r="CE142" s="527"/>
      <c r="CF142" s="528"/>
      <c r="CG142" s="528"/>
      <c r="CH142" s="529"/>
      <c r="CI142" s="533"/>
      <c r="CJ142" s="534"/>
      <c r="CK142" s="534"/>
      <c r="CL142" s="535"/>
      <c r="CM142" s="533"/>
      <c r="CN142" s="534"/>
      <c r="CO142" s="535"/>
      <c r="CP142" s="533"/>
      <c r="CQ142" s="534"/>
      <c r="CR142" s="540"/>
      <c r="CS142" s="543"/>
      <c r="CT142" s="545"/>
      <c r="CU142" s="490"/>
      <c r="CW142" s="512"/>
      <c r="CX142" s="516"/>
      <c r="CY142" s="517"/>
      <c r="CZ142" s="522"/>
      <c r="DA142" s="522"/>
      <c r="DB142" s="522"/>
      <c r="DC142" s="523"/>
      <c r="DD142" s="527"/>
      <c r="DE142" s="528"/>
      <c r="DF142" s="528"/>
      <c r="DG142" s="529"/>
      <c r="DH142" s="533"/>
      <c r="DI142" s="534"/>
      <c r="DJ142" s="534"/>
      <c r="DK142" s="535"/>
      <c r="DL142" s="533"/>
      <c r="DM142" s="534"/>
      <c r="DN142" s="535"/>
      <c r="DO142" s="533"/>
      <c r="DP142" s="534"/>
      <c r="DQ142" s="540"/>
      <c r="DR142" s="543"/>
      <c r="DS142" s="545"/>
      <c r="DT142" s="490"/>
      <c r="DV142" s="512"/>
      <c r="DW142" s="516"/>
      <c r="DX142" s="517"/>
      <c r="DY142" s="522"/>
      <c r="DZ142" s="522"/>
      <c r="EA142" s="522"/>
      <c r="EB142" s="523"/>
      <c r="EC142" s="527"/>
      <c r="ED142" s="528"/>
      <c r="EE142" s="528"/>
      <c r="EF142" s="529"/>
      <c r="EG142" s="533"/>
      <c r="EH142" s="534"/>
      <c r="EI142" s="534"/>
      <c r="EJ142" s="535"/>
      <c r="EK142" s="533"/>
      <c r="EL142" s="534"/>
      <c r="EM142" s="535"/>
      <c r="EN142" s="533"/>
      <c r="EO142" s="534"/>
      <c r="EP142" s="540"/>
      <c r="EQ142" s="543"/>
      <c r="ER142" s="545"/>
      <c r="ES142" s="490"/>
    </row>
    <row r="143" spans="1:149" ht="16.8" customHeight="1">
      <c r="A143" s="513"/>
      <c r="B143" s="518"/>
      <c r="C143" s="519"/>
      <c r="D143" s="491" t="str">
        <f>D19</f>
        <v/>
      </c>
      <c r="E143" s="491"/>
      <c r="F143" s="491"/>
      <c r="G143" s="492"/>
      <c r="H143" s="493" t="str">
        <f>H19</f>
        <v>予・注</v>
      </c>
      <c r="I143" s="494"/>
      <c r="J143" s="495" t="str">
        <f>J19</f>
        <v>有・無</v>
      </c>
      <c r="K143" s="496"/>
      <c r="L143" s="536"/>
      <c r="M143" s="537"/>
      <c r="N143" s="537"/>
      <c r="O143" s="538"/>
      <c r="P143" s="536"/>
      <c r="Q143" s="537"/>
      <c r="R143" s="538"/>
      <c r="S143" s="536"/>
      <c r="T143" s="537"/>
      <c r="U143" s="541"/>
      <c r="V143" s="46"/>
      <c r="W143" s="47"/>
      <c r="X143" s="48"/>
      <c r="Z143" s="513"/>
      <c r="AA143" s="518"/>
      <c r="AB143" s="519"/>
      <c r="AC143" s="491" t="str">
        <f>AC19</f>
        <v/>
      </c>
      <c r="AD143" s="491"/>
      <c r="AE143" s="491"/>
      <c r="AF143" s="492"/>
      <c r="AG143" s="493" t="str">
        <f>AG19</f>
        <v>予・注</v>
      </c>
      <c r="AH143" s="494"/>
      <c r="AI143" s="495" t="str">
        <f>AI19</f>
        <v>有・無</v>
      </c>
      <c r="AJ143" s="496"/>
      <c r="AK143" s="536"/>
      <c r="AL143" s="537"/>
      <c r="AM143" s="537"/>
      <c r="AN143" s="538"/>
      <c r="AO143" s="536"/>
      <c r="AP143" s="537"/>
      <c r="AQ143" s="538"/>
      <c r="AR143" s="536"/>
      <c r="AS143" s="537"/>
      <c r="AT143" s="541"/>
      <c r="AU143" s="46"/>
      <c r="AV143" s="47"/>
      <c r="AW143" s="48"/>
      <c r="AY143" s="513"/>
      <c r="AZ143" s="518"/>
      <c r="BA143" s="519"/>
      <c r="BB143" s="491" t="str">
        <f>BB19</f>
        <v/>
      </c>
      <c r="BC143" s="491"/>
      <c r="BD143" s="491"/>
      <c r="BE143" s="492"/>
      <c r="BF143" s="493" t="str">
        <f>BF19</f>
        <v>予・注</v>
      </c>
      <c r="BG143" s="494"/>
      <c r="BH143" s="495" t="str">
        <f>BH19</f>
        <v>有・無</v>
      </c>
      <c r="BI143" s="496"/>
      <c r="BJ143" s="536"/>
      <c r="BK143" s="537"/>
      <c r="BL143" s="537"/>
      <c r="BM143" s="538"/>
      <c r="BN143" s="536"/>
      <c r="BO143" s="537"/>
      <c r="BP143" s="538"/>
      <c r="BQ143" s="536"/>
      <c r="BR143" s="537"/>
      <c r="BS143" s="541"/>
      <c r="BT143" s="46"/>
      <c r="BU143" s="47"/>
      <c r="BV143" s="48"/>
      <c r="BX143" s="513"/>
      <c r="BY143" s="518"/>
      <c r="BZ143" s="519"/>
      <c r="CA143" s="491" t="str">
        <f>CA19</f>
        <v/>
      </c>
      <c r="CB143" s="491"/>
      <c r="CC143" s="491"/>
      <c r="CD143" s="492"/>
      <c r="CE143" s="493" t="str">
        <f>CE19</f>
        <v>予・注</v>
      </c>
      <c r="CF143" s="494"/>
      <c r="CG143" s="495" t="str">
        <f>CG19</f>
        <v>有・無</v>
      </c>
      <c r="CH143" s="496"/>
      <c r="CI143" s="536"/>
      <c r="CJ143" s="537"/>
      <c r="CK143" s="537"/>
      <c r="CL143" s="538"/>
      <c r="CM143" s="536"/>
      <c r="CN143" s="537"/>
      <c r="CO143" s="538"/>
      <c r="CP143" s="536"/>
      <c r="CQ143" s="537"/>
      <c r="CR143" s="541"/>
      <c r="CS143" s="46"/>
      <c r="CT143" s="47"/>
      <c r="CU143" s="48"/>
      <c r="CW143" s="513"/>
      <c r="CX143" s="518"/>
      <c r="CY143" s="519"/>
      <c r="CZ143" s="491" t="str">
        <f>CZ19</f>
        <v/>
      </c>
      <c r="DA143" s="491"/>
      <c r="DB143" s="491"/>
      <c r="DC143" s="492"/>
      <c r="DD143" s="493" t="str">
        <f>DD19</f>
        <v>予・注</v>
      </c>
      <c r="DE143" s="494"/>
      <c r="DF143" s="495" t="str">
        <f>DF19</f>
        <v>有・無</v>
      </c>
      <c r="DG143" s="496"/>
      <c r="DH143" s="536"/>
      <c r="DI143" s="537"/>
      <c r="DJ143" s="537"/>
      <c r="DK143" s="538"/>
      <c r="DL143" s="536"/>
      <c r="DM143" s="537"/>
      <c r="DN143" s="538"/>
      <c r="DO143" s="536"/>
      <c r="DP143" s="537"/>
      <c r="DQ143" s="541"/>
      <c r="DR143" s="46"/>
      <c r="DS143" s="47"/>
      <c r="DT143" s="48"/>
      <c r="DV143" s="513"/>
      <c r="DW143" s="518"/>
      <c r="DX143" s="519"/>
      <c r="DY143" s="491" t="str">
        <f>DY19</f>
        <v/>
      </c>
      <c r="DZ143" s="491"/>
      <c r="EA143" s="491"/>
      <c r="EB143" s="492"/>
      <c r="EC143" s="493" t="str">
        <f>EC19</f>
        <v>予・注</v>
      </c>
      <c r="ED143" s="494"/>
      <c r="EE143" s="495" t="str">
        <f>EE19</f>
        <v>有・無</v>
      </c>
      <c r="EF143" s="496"/>
      <c r="EG143" s="536"/>
      <c r="EH143" s="537"/>
      <c r="EI143" s="537"/>
      <c r="EJ143" s="538"/>
      <c r="EK143" s="536"/>
      <c r="EL143" s="537"/>
      <c r="EM143" s="538"/>
      <c r="EN143" s="536"/>
      <c r="EO143" s="537"/>
      <c r="EP143" s="541"/>
      <c r="EQ143" s="46"/>
      <c r="ER143" s="47"/>
      <c r="ES143" s="48"/>
    </row>
    <row r="144" spans="1:149" ht="8.4" customHeight="1">
      <c r="A144" s="511">
        <f t="shared" ref="A144" si="54">A20</f>
        <v>3</v>
      </c>
      <c r="B144" s="514" t="str">
        <f>B20</f>
        <v/>
      </c>
      <c r="C144" s="515"/>
      <c r="D144" s="520" t="str">
        <f>D20</f>
        <v/>
      </c>
      <c r="E144" s="520"/>
      <c r="F144" s="520"/>
      <c r="G144" s="521"/>
      <c r="H144" s="524" t="str">
        <f>H20</f>
        <v/>
      </c>
      <c r="I144" s="525"/>
      <c r="J144" s="525"/>
      <c r="K144" s="526"/>
      <c r="L144" s="530" t="str">
        <f>L20</f>
        <v/>
      </c>
      <c r="M144" s="531"/>
      <c r="N144" s="531"/>
      <c r="O144" s="532"/>
      <c r="P144" s="530" t="str">
        <f>P20</f>
        <v/>
      </c>
      <c r="Q144" s="531"/>
      <c r="R144" s="532"/>
      <c r="S144" s="530" t="str">
        <f>S20</f>
        <v/>
      </c>
      <c r="T144" s="531"/>
      <c r="U144" s="539"/>
      <c r="V144" s="542"/>
      <c r="W144" s="544"/>
      <c r="X144" s="489"/>
      <c r="Z144" s="511">
        <f t="shared" ref="Z144" si="55">Z20</f>
        <v>12</v>
      </c>
      <c r="AA144" s="514" t="str">
        <f>AA20</f>
        <v/>
      </c>
      <c r="AB144" s="515"/>
      <c r="AC144" s="520" t="str">
        <f>AC20</f>
        <v/>
      </c>
      <c r="AD144" s="520"/>
      <c r="AE144" s="520"/>
      <c r="AF144" s="521"/>
      <c r="AG144" s="524" t="str">
        <f>AG20</f>
        <v/>
      </c>
      <c r="AH144" s="525"/>
      <c r="AI144" s="525"/>
      <c r="AJ144" s="526"/>
      <c r="AK144" s="530" t="str">
        <f>AK20</f>
        <v/>
      </c>
      <c r="AL144" s="531"/>
      <c r="AM144" s="531"/>
      <c r="AN144" s="532"/>
      <c r="AO144" s="530" t="str">
        <f>AO20</f>
        <v/>
      </c>
      <c r="AP144" s="531"/>
      <c r="AQ144" s="532"/>
      <c r="AR144" s="530" t="str">
        <f>AR20</f>
        <v/>
      </c>
      <c r="AS144" s="531"/>
      <c r="AT144" s="539"/>
      <c r="AU144" s="542"/>
      <c r="AV144" s="544"/>
      <c r="AW144" s="489"/>
      <c r="AY144" s="511">
        <f t="shared" ref="AY144" si="56">AY20</f>
        <v>21</v>
      </c>
      <c r="AZ144" s="514" t="str">
        <f>AZ20</f>
        <v/>
      </c>
      <c r="BA144" s="515"/>
      <c r="BB144" s="520" t="str">
        <f>BB20</f>
        <v/>
      </c>
      <c r="BC144" s="520"/>
      <c r="BD144" s="520"/>
      <c r="BE144" s="521"/>
      <c r="BF144" s="524" t="str">
        <f>BF20</f>
        <v/>
      </c>
      <c r="BG144" s="525"/>
      <c r="BH144" s="525"/>
      <c r="BI144" s="526"/>
      <c r="BJ144" s="530" t="str">
        <f>BJ20</f>
        <v/>
      </c>
      <c r="BK144" s="531"/>
      <c r="BL144" s="531"/>
      <c r="BM144" s="532"/>
      <c r="BN144" s="530" t="str">
        <f>BN20</f>
        <v/>
      </c>
      <c r="BO144" s="531"/>
      <c r="BP144" s="532"/>
      <c r="BQ144" s="530" t="str">
        <f>BQ20</f>
        <v/>
      </c>
      <c r="BR144" s="531"/>
      <c r="BS144" s="539"/>
      <c r="BT144" s="542"/>
      <c r="BU144" s="544"/>
      <c r="BV144" s="489"/>
      <c r="BX144" s="511">
        <f t="shared" ref="BX144" si="57">BX20</f>
        <v>30</v>
      </c>
      <c r="BY144" s="514" t="str">
        <f>BY20</f>
        <v/>
      </c>
      <c r="BZ144" s="515"/>
      <c r="CA144" s="520" t="str">
        <f>CA20</f>
        <v/>
      </c>
      <c r="CB144" s="520"/>
      <c r="CC144" s="520"/>
      <c r="CD144" s="521"/>
      <c r="CE144" s="524" t="str">
        <f>CE20</f>
        <v/>
      </c>
      <c r="CF144" s="525"/>
      <c r="CG144" s="525"/>
      <c r="CH144" s="526"/>
      <c r="CI144" s="530" t="str">
        <f>CI20</f>
        <v/>
      </c>
      <c r="CJ144" s="531"/>
      <c r="CK144" s="531"/>
      <c r="CL144" s="532"/>
      <c r="CM144" s="530" t="str">
        <f>CM20</f>
        <v/>
      </c>
      <c r="CN144" s="531"/>
      <c r="CO144" s="532"/>
      <c r="CP144" s="530" t="str">
        <f>CP20</f>
        <v/>
      </c>
      <c r="CQ144" s="531"/>
      <c r="CR144" s="539"/>
      <c r="CS144" s="542"/>
      <c r="CT144" s="544"/>
      <c r="CU144" s="489"/>
      <c r="CW144" s="511">
        <f t="shared" ref="CW144" si="58">CW20</f>
        <v>39</v>
      </c>
      <c r="CX144" s="514" t="str">
        <f>CX20</f>
        <v/>
      </c>
      <c r="CY144" s="515"/>
      <c r="CZ144" s="520" t="str">
        <f>CZ20</f>
        <v/>
      </c>
      <c r="DA144" s="520"/>
      <c r="DB144" s="520"/>
      <c r="DC144" s="521"/>
      <c r="DD144" s="524" t="str">
        <f>DD20</f>
        <v/>
      </c>
      <c r="DE144" s="525"/>
      <c r="DF144" s="525"/>
      <c r="DG144" s="526"/>
      <c r="DH144" s="530" t="str">
        <f>DH20</f>
        <v/>
      </c>
      <c r="DI144" s="531"/>
      <c r="DJ144" s="531"/>
      <c r="DK144" s="532"/>
      <c r="DL144" s="530" t="str">
        <f>DL20</f>
        <v/>
      </c>
      <c r="DM144" s="531"/>
      <c r="DN144" s="532"/>
      <c r="DO144" s="530" t="str">
        <f>DO20</f>
        <v/>
      </c>
      <c r="DP144" s="531"/>
      <c r="DQ144" s="539"/>
      <c r="DR144" s="542"/>
      <c r="DS144" s="544"/>
      <c r="DT144" s="489"/>
      <c r="DV144" s="511">
        <f t="shared" ref="DV144" si="59">DV20</f>
        <v>48</v>
      </c>
      <c r="DW144" s="514" t="str">
        <f>DW20</f>
        <v/>
      </c>
      <c r="DX144" s="515"/>
      <c r="DY144" s="520" t="str">
        <f>DY20</f>
        <v/>
      </c>
      <c r="DZ144" s="520"/>
      <c r="EA144" s="520"/>
      <c r="EB144" s="521"/>
      <c r="EC144" s="524" t="str">
        <f>EC20</f>
        <v/>
      </c>
      <c r="ED144" s="525"/>
      <c r="EE144" s="525"/>
      <c r="EF144" s="526"/>
      <c r="EG144" s="530" t="str">
        <f>EG20</f>
        <v/>
      </c>
      <c r="EH144" s="531"/>
      <c r="EI144" s="531"/>
      <c r="EJ144" s="532"/>
      <c r="EK144" s="530" t="str">
        <f>EK20</f>
        <v/>
      </c>
      <c r="EL144" s="531"/>
      <c r="EM144" s="532"/>
      <c r="EN144" s="530" t="str">
        <f>EN20</f>
        <v/>
      </c>
      <c r="EO144" s="531"/>
      <c r="EP144" s="539"/>
      <c r="EQ144" s="542"/>
      <c r="ER144" s="544"/>
      <c r="ES144" s="489"/>
    </row>
    <row r="145" spans="1:149" ht="8.4" customHeight="1">
      <c r="A145" s="512"/>
      <c r="B145" s="516"/>
      <c r="C145" s="517"/>
      <c r="D145" s="522"/>
      <c r="E145" s="522"/>
      <c r="F145" s="522"/>
      <c r="G145" s="523"/>
      <c r="H145" s="527"/>
      <c r="I145" s="528"/>
      <c r="J145" s="528"/>
      <c r="K145" s="529"/>
      <c r="L145" s="533"/>
      <c r="M145" s="534"/>
      <c r="N145" s="534"/>
      <c r="O145" s="535"/>
      <c r="P145" s="533"/>
      <c r="Q145" s="534"/>
      <c r="R145" s="535"/>
      <c r="S145" s="533"/>
      <c r="T145" s="534"/>
      <c r="U145" s="540"/>
      <c r="V145" s="543"/>
      <c r="W145" s="545"/>
      <c r="X145" s="490"/>
      <c r="Z145" s="512"/>
      <c r="AA145" s="516"/>
      <c r="AB145" s="517"/>
      <c r="AC145" s="522"/>
      <c r="AD145" s="522"/>
      <c r="AE145" s="522"/>
      <c r="AF145" s="523"/>
      <c r="AG145" s="527"/>
      <c r="AH145" s="528"/>
      <c r="AI145" s="528"/>
      <c r="AJ145" s="529"/>
      <c r="AK145" s="533"/>
      <c r="AL145" s="534"/>
      <c r="AM145" s="534"/>
      <c r="AN145" s="535"/>
      <c r="AO145" s="533"/>
      <c r="AP145" s="534"/>
      <c r="AQ145" s="535"/>
      <c r="AR145" s="533"/>
      <c r="AS145" s="534"/>
      <c r="AT145" s="540"/>
      <c r="AU145" s="543"/>
      <c r="AV145" s="545"/>
      <c r="AW145" s="490"/>
      <c r="AY145" s="512"/>
      <c r="AZ145" s="516"/>
      <c r="BA145" s="517"/>
      <c r="BB145" s="522"/>
      <c r="BC145" s="522"/>
      <c r="BD145" s="522"/>
      <c r="BE145" s="523"/>
      <c r="BF145" s="527"/>
      <c r="BG145" s="528"/>
      <c r="BH145" s="528"/>
      <c r="BI145" s="529"/>
      <c r="BJ145" s="533"/>
      <c r="BK145" s="534"/>
      <c r="BL145" s="534"/>
      <c r="BM145" s="535"/>
      <c r="BN145" s="533"/>
      <c r="BO145" s="534"/>
      <c r="BP145" s="535"/>
      <c r="BQ145" s="533"/>
      <c r="BR145" s="534"/>
      <c r="BS145" s="540"/>
      <c r="BT145" s="543"/>
      <c r="BU145" s="545"/>
      <c r="BV145" s="490"/>
      <c r="BX145" s="512"/>
      <c r="BY145" s="516"/>
      <c r="BZ145" s="517"/>
      <c r="CA145" s="522"/>
      <c r="CB145" s="522"/>
      <c r="CC145" s="522"/>
      <c r="CD145" s="523"/>
      <c r="CE145" s="527"/>
      <c r="CF145" s="528"/>
      <c r="CG145" s="528"/>
      <c r="CH145" s="529"/>
      <c r="CI145" s="533"/>
      <c r="CJ145" s="534"/>
      <c r="CK145" s="534"/>
      <c r="CL145" s="535"/>
      <c r="CM145" s="533"/>
      <c r="CN145" s="534"/>
      <c r="CO145" s="535"/>
      <c r="CP145" s="533"/>
      <c r="CQ145" s="534"/>
      <c r="CR145" s="540"/>
      <c r="CS145" s="543"/>
      <c r="CT145" s="545"/>
      <c r="CU145" s="490"/>
      <c r="CW145" s="512"/>
      <c r="CX145" s="516"/>
      <c r="CY145" s="517"/>
      <c r="CZ145" s="522"/>
      <c r="DA145" s="522"/>
      <c r="DB145" s="522"/>
      <c r="DC145" s="523"/>
      <c r="DD145" s="527"/>
      <c r="DE145" s="528"/>
      <c r="DF145" s="528"/>
      <c r="DG145" s="529"/>
      <c r="DH145" s="533"/>
      <c r="DI145" s="534"/>
      <c r="DJ145" s="534"/>
      <c r="DK145" s="535"/>
      <c r="DL145" s="533"/>
      <c r="DM145" s="534"/>
      <c r="DN145" s="535"/>
      <c r="DO145" s="533"/>
      <c r="DP145" s="534"/>
      <c r="DQ145" s="540"/>
      <c r="DR145" s="543"/>
      <c r="DS145" s="545"/>
      <c r="DT145" s="490"/>
      <c r="DV145" s="512"/>
      <c r="DW145" s="516"/>
      <c r="DX145" s="517"/>
      <c r="DY145" s="522"/>
      <c r="DZ145" s="522"/>
      <c r="EA145" s="522"/>
      <c r="EB145" s="523"/>
      <c r="EC145" s="527"/>
      <c r="ED145" s="528"/>
      <c r="EE145" s="528"/>
      <c r="EF145" s="529"/>
      <c r="EG145" s="533"/>
      <c r="EH145" s="534"/>
      <c r="EI145" s="534"/>
      <c r="EJ145" s="535"/>
      <c r="EK145" s="533"/>
      <c r="EL145" s="534"/>
      <c r="EM145" s="535"/>
      <c r="EN145" s="533"/>
      <c r="EO145" s="534"/>
      <c r="EP145" s="540"/>
      <c r="EQ145" s="543"/>
      <c r="ER145" s="545"/>
      <c r="ES145" s="490"/>
    </row>
    <row r="146" spans="1:149" ht="16.8" customHeight="1">
      <c r="A146" s="513"/>
      <c r="B146" s="518"/>
      <c r="C146" s="519"/>
      <c r="D146" s="491" t="str">
        <f>D22</f>
        <v/>
      </c>
      <c r="E146" s="491"/>
      <c r="F146" s="491"/>
      <c r="G146" s="492"/>
      <c r="H146" s="493" t="str">
        <f>H22</f>
        <v>予・注</v>
      </c>
      <c r="I146" s="494"/>
      <c r="J146" s="495" t="str">
        <f>J22</f>
        <v>有・無</v>
      </c>
      <c r="K146" s="496"/>
      <c r="L146" s="536"/>
      <c r="M146" s="537"/>
      <c r="N146" s="537"/>
      <c r="O146" s="538"/>
      <c r="P146" s="536"/>
      <c r="Q146" s="537"/>
      <c r="R146" s="538"/>
      <c r="S146" s="536"/>
      <c r="T146" s="537"/>
      <c r="U146" s="541"/>
      <c r="V146" s="46"/>
      <c r="W146" s="47"/>
      <c r="X146" s="48"/>
      <c r="Z146" s="513"/>
      <c r="AA146" s="518"/>
      <c r="AB146" s="519"/>
      <c r="AC146" s="491" t="str">
        <f>AC22</f>
        <v/>
      </c>
      <c r="AD146" s="491"/>
      <c r="AE146" s="491"/>
      <c r="AF146" s="492"/>
      <c r="AG146" s="493" t="str">
        <f>AG22</f>
        <v>予・注</v>
      </c>
      <c r="AH146" s="494"/>
      <c r="AI146" s="495" t="str">
        <f>AI22</f>
        <v>有・無</v>
      </c>
      <c r="AJ146" s="496"/>
      <c r="AK146" s="536"/>
      <c r="AL146" s="537"/>
      <c r="AM146" s="537"/>
      <c r="AN146" s="538"/>
      <c r="AO146" s="536"/>
      <c r="AP146" s="537"/>
      <c r="AQ146" s="538"/>
      <c r="AR146" s="536"/>
      <c r="AS146" s="537"/>
      <c r="AT146" s="541"/>
      <c r="AU146" s="46"/>
      <c r="AV146" s="47"/>
      <c r="AW146" s="48"/>
      <c r="AY146" s="513"/>
      <c r="AZ146" s="518"/>
      <c r="BA146" s="519"/>
      <c r="BB146" s="491" t="str">
        <f>BB22</f>
        <v/>
      </c>
      <c r="BC146" s="491"/>
      <c r="BD146" s="491"/>
      <c r="BE146" s="492"/>
      <c r="BF146" s="493" t="str">
        <f>BF22</f>
        <v>予・注</v>
      </c>
      <c r="BG146" s="494"/>
      <c r="BH146" s="495" t="str">
        <f>BH22</f>
        <v>有・無</v>
      </c>
      <c r="BI146" s="496"/>
      <c r="BJ146" s="536"/>
      <c r="BK146" s="537"/>
      <c r="BL146" s="537"/>
      <c r="BM146" s="538"/>
      <c r="BN146" s="536"/>
      <c r="BO146" s="537"/>
      <c r="BP146" s="538"/>
      <c r="BQ146" s="536"/>
      <c r="BR146" s="537"/>
      <c r="BS146" s="541"/>
      <c r="BT146" s="46"/>
      <c r="BU146" s="47"/>
      <c r="BV146" s="48"/>
      <c r="BX146" s="513"/>
      <c r="BY146" s="518"/>
      <c r="BZ146" s="519"/>
      <c r="CA146" s="491" t="str">
        <f>CA22</f>
        <v/>
      </c>
      <c r="CB146" s="491"/>
      <c r="CC146" s="491"/>
      <c r="CD146" s="492"/>
      <c r="CE146" s="493" t="str">
        <f>CE22</f>
        <v>予・注</v>
      </c>
      <c r="CF146" s="494"/>
      <c r="CG146" s="495" t="str">
        <f>CG22</f>
        <v>有・無</v>
      </c>
      <c r="CH146" s="496"/>
      <c r="CI146" s="536"/>
      <c r="CJ146" s="537"/>
      <c r="CK146" s="537"/>
      <c r="CL146" s="538"/>
      <c r="CM146" s="536"/>
      <c r="CN146" s="537"/>
      <c r="CO146" s="538"/>
      <c r="CP146" s="536"/>
      <c r="CQ146" s="537"/>
      <c r="CR146" s="541"/>
      <c r="CS146" s="46"/>
      <c r="CT146" s="47"/>
      <c r="CU146" s="48"/>
      <c r="CW146" s="513"/>
      <c r="CX146" s="518"/>
      <c r="CY146" s="519"/>
      <c r="CZ146" s="491" t="str">
        <f>CZ22</f>
        <v/>
      </c>
      <c r="DA146" s="491"/>
      <c r="DB146" s="491"/>
      <c r="DC146" s="492"/>
      <c r="DD146" s="493" t="str">
        <f>DD22</f>
        <v>予・注</v>
      </c>
      <c r="DE146" s="494"/>
      <c r="DF146" s="495" t="str">
        <f>DF22</f>
        <v>有・無</v>
      </c>
      <c r="DG146" s="496"/>
      <c r="DH146" s="536"/>
      <c r="DI146" s="537"/>
      <c r="DJ146" s="537"/>
      <c r="DK146" s="538"/>
      <c r="DL146" s="536"/>
      <c r="DM146" s="537"/>
      <c r="DN146" s="538"/>
      <c r="DO146" s="536"/>
      <c r="DP146" s="537"/>
      <c r="DQ146" s="541"/>
      <c r="DR146" s="46"/>
      <c r="DS146" s="47"/>
      <c r="DT146" s="48"/>
      <c r="DV146" s="513"/>
      <c r="DW146" s="518"/>
      <c r="DX146" s="519"/>
      <c r="DY146" s="491" t="str">
        <f>DY22</f>
        <v/>
      </c>
      <c r="DZ146" s="491"/>
      <c r="EA146" s="491"/>
      <c r="EB146" s="492"/>
      <c r="EC146" s="493" t="str">
        <f>EC22</f>
        <v>予・注</v>
      </c>
      <c r="ED146" s="494"/>
      <c r="EE146" s="495" t="str">
        <f>EE22</f>
        <v>有・無</v>
      </c>
      <c r="EF146" s="496"/>
      <c r="EG146" s="536"/>
      <c r="EH146" s="537"/>
      <c r="EI146" s="537"/>
      <c r="EJ146" s="538"/>
      <c r="EK146" s="536"/>
      <c r="EL146" s="537"/>
      <c r="EM146" s="538"/>
      <c r="EN146" s="536"/>
      <c r="EO146" s="537"/>
      <c r="EP146" s="541"/>
      <c r="EQ146" s="46"/>
      <c r="ER146" s="47"/>
      <c r="ES146" s="48"/>
    </row>
    <row r="147" spans="1:149" ht="8.4" customHeight="1">
      <c r="A147" s="511">
        <f t="shared" ref="A147" si="60">A23</f>
        <v>4</v>
      </c>
      <c r="B147" s="514" t="str">
        <f>B23</f>
        <v/>
      </c>
      <c r="C147" s="515"/>
      <c r="D147" s="520" t="str">
        <f>D23</f>
        <v/>
      </c>
      <c r="E147" s="520"/>
      <c r="F147" s="520"/>
      <c r="G147" s="521"/>
      <c r="H147" s="524" t="str">
        <f>H23</f>
        <v/>
      </c>
      <c r="I147" s="525"/>
      <c r="J147" s="525"/>
      <c r="K147" s="526"/>
      <c r="L147" s="530" t="str">
        <f>L23</f>
        <v/>
      </c>
      <c r="M147" s="531"/>
      <c r="N147" s="531"/>
      <c r="O147" s="532"/>
      <c r="P147" s="530" t="str">
        <f>P23</f>
        <v/>
      </c>
      <c r="Q147" s="531"/>
      <c r="R147" s="532"/>
      <c r="S147" s="530" t="str">
        <f>S23</f>
        <v/>
      </c>
      <c r="T147" s="531"/>
      <c r="U147" s="539"/>
      <c r="V147" s="542"/>
      <c r="W147" s="544"/>
      <c r="X147" s="489"/>
      <c r="Z147" s="511">
        <f t="shared" ref="Z147" si="61">Z23</f>
        <v>13</v>
      </c>
      <c r="AA147" s="514" t="str">
        <f>AA23</f>
        <v/>
      </c>
      <c r="AB147" s="515"/>
      <c r="AC147" s="520" t="str">
        <f>AC23</f>
        <v/>
      </c>
      <c r="AD147" s="520"/>
      <c r="AE147" s="520"/>
      <c r="AF147" s="521"/>
      <c r="AG147" s="524" t="str">
        <f>AG23</f>
        <v/>
      </c>
      <c r="AH147" s="525"/>
      <c r="AI147" s="525"/>
      <c r="AJ147" s="526"/>
      <c r="AK147" s="530" t="str">
        <f>AK23</f>
        <v/>
      </c>
      <c r="AL147" s="531"/>
      <c r="AM147" s="531"/>
      <c r="AN147" s="532"/>
      <c r="AO147" s="530" t="str">
        <f>AO23</f>
        <v/>
      </c>
      <c r="AP147" s="531"/>
      <c r="AQ147" s="532"/>
      <c r="AR147" s="530" t="str">
        <f>AR23</f>
        <v/>
      </c>
      <c r="AS147" s="531"/>
      <c r="AT147" s="539"/>
      <c r="AU147" s="542"/>
      <c r="AV147" s="544"/>
      <c r="AW147" s="489"/>
      <c r="AY147" s="511">
        <f t="shared" ref="AY147" si="62">AY23</f>
        <v>22</v>
      </c>
      <c r="AZ147" s="514" t="str">
        <f>AZ23</f>
        <v/>
      </c>
      <c r="BA147" s="515"/>
      <c r="BB147" s="520" t="str">
        <f>BB23</f>
        <v/>
      </c>
      <c r="BC147" s="520"/>
      <c r="BD147" s="520"/>
      <c r="BE147" s="521"/>
      <c r="BF147" s="524" t="str">
        <f>BF23</f>
        <v/>
      </c>
      <c r="BG147" s="525"/>
      <c r="BH147" s="525"/>
      <c r="BI147" s="526"/>
      <c r="BJ147" s="530" t="str">
        <f>BJ23</f>
        <v/>
      </c>
      <c r="BK147" s="531"/>
      <c r="BL147" s="531"/>
      <c r="BM147" s="532"/>
      <c r="BN147" s="530" t="str">
        <f>BN23</f>
        <v/>
      </c>
      <c r="BO147" s="531"/>
      <c r="BP147" s="532"/>
      <c r="BQ147" s="530" t="str">
        <f>BQ23</f>
        <v/>
      </c>
      <c r="BR147" s="531"/>
      <c r="BS147" s="539"/>
      <c r="BT147" s="542"/>
      <c r="BU147" s="544"/>
      <c r="BV147" s="489"/>
      <c r="BX147" s="511">
        <f t="shared" ref="BX147" si="63">BX23</f>
        <v>31</v>
      </c>
      <c r="BY147" s="514" t="str">
        <f>BY23</f>
        <v/>
      </c>
      <c r="BZ147" s="515"/>
      <c r="CA147" s="520" t="str">
        <f>CA23</f>
        <v/>
      </c>
      <c r="CB147" s="520"/>
      <c r="CC147" s="520"/>
      <c r="CD147" s="521"/>
      <c r="CE147" s="524" t="str">
        <f>CE23</f>
        <v/>
      </c>
      <c r="CF147" s="525"/>
      <c r="CG147" s="525"/>
      <c r="CH147" s="526"/>
      <c r="CI147" s="530" t="str">
        <f>CI23</f>
        <v/>
      </c>
      <c r="CJ147" s="531"/>
      <c r="CK147" s="531"/>
      <c r="CL147" s="532"/>
      <c r="CM147" s="530" t="str">
        <f>CM23</f>
        <v/>
      </c>
      <c r="CN147" s="531"/>
      <c r="CO147" s="532"/>
      <c r="CP147" s="530" t="str">
        <f>CP23</f>
        <v/>
      </c>
      <c r="CQ147" s="531"/>
      <c r="CR147" s="539"/>
      <c r="CS147" s="542"/>
      <c r="CT147" s="544"/>
      <c r="CU147" s="489"/>
      <c r="CW147" s="511">
        <f t="shared" ref="CW147" si="64">CW23</f>
        <v>40</v>
      </c>
      <c r="CX147" s="514" t="str">
        <f>CX23</f>
        <v/>
      </c>
      <c r="CY147" s="515"/>
      <c r="CZ147" s="520" t="str">
        <f>CZ23</f>
        <v/>
      </c>
      <c r="DA147" s="520"/>
      <c r="DB147" s="520"/>
      <c r="DC147" s="521"/>
      <c r="DD147" s="524" t="str">
        <f>DD23</f>
        <v/>
      </c>
      <c r="DE147" s="525"/>
      <c r="DF147" s="525"/>
      <c r="DG147" s="526"/>
      <c r="DH147" s="530" t="str">
        <f>DH23</f>
        <v/>
      </c>
      <c r="DI147" s="531"/>
      <c r="DJ147" s="531"/>
      <c r="DK147" s="532"/>
      <c r="DL147" s="530" t="str">
        <f>DL23</f>
        <v/>
      </c>
      <c r="DM147" s="531"/>
      <c r="DN147" s="532"/>
      <c r="DO147" s="530" t="str">
        <f>DO23</f>
        <v/>
      </c>
      <c r="DP147" s="531"/>
      <c r="DQ147" s="539"/>
      <c r="DR147" s="542"/>
      <c r="DS147" s="544"/>
      <c r="DT147" s="489"/>
      <c r="DV147" s="511">
        <f t="shared" ref="DV147" si="65">DV23</f>
        <v>49</v>
      </c>
      <c r="DW147" s="514" t="str">
        <f>DW23</f>
        <v/>
      </c>
      <c r="DX147" s="515"/>
      <c r="DY147" s="520" t="str">
        <f>DY23</f>
        <v/>
      </c>
      <c r="DZ147" s="520"/>
      <c r="EA147" s="520"/>
      <c r="EB147" s="521"/>
      <c r="EC147" s="524" t="str">
        <f>EC23</f>
        <v/>
      </c>
      <c r="ED147" s="525"/>
      <c r="EE147" s="525"/>
      <c r="EF147" s="526"/>
      <c r="EG147" s="530" t="str">
        <f>EG23</f>
        <v/>
      </c>
      <c r="EH147" s="531"/>
      <c r="EI147" s="531"/>
      <c r="EJ147" s="532"/>
      <c r="EK147" s="530" t="str">
        <f>EK23</f>
        <v/>
      </c>
      <c r="EL147" s="531"/>
      <c r="EM147" s="532"/>
      <c r="EN147" s="530" t="str">
        <f>EN23</f>
        <v/>
      </c>
      <c r="EO147" s="531"/>
      <c r="EP147" s="539"/>
      <c r="EQ147" s="542"/>
      <c r="ER147" s="544"/>
      <c r="ES147" s="489"/>
    </row>
    <row r="148" spans="1:149" ht="8.4" customHeight="1">
      <c r="A148" s="512"/>
      <c r="B148" s="516"/>
      <c r="C148" s="517"/>
      <c r="D148" s="522"/>
      <c r="E148" s="522"/>
      <c r="F148" s="522"/>
      <c r="G148" s="523"/>
      <c r="H148" s="527"/>
      <c r="I148" s="528"/>
      <c r="J148" s="528"/>
      <c r="K148" s="529"/>
      <c r="L148" s="533"/>
      <c r="M148" s="534"/>
      <c r="N148" s="534"/>
      <c r="O148" s="535"/>
      <c r="P148" s="533"/>
      <c r="Q148" s="534"/>
      <c r="R148" s="535"/>
      <c r="S148" s="533"/>
      <c r="T148" s="534"/>
      <c r="U148" s="540"/>
      <c r="V148" s="543"/>
      <c r="W148" s="545"/>
      <c r="X148" s="490"/>
      <c r="Z148" s="512"/>
      <c r="AA148" s="516"/>
      <c r="AB148" s="517"/>
      <c r="AC148" s="522"/>
      <c r="AD148" s="522"/>
      <c r="AE148" s="522"/>
      <c r="AF148" s="523"/>
      <c r="AG148" s="527"/>
      <c r="AH148" s="528"/>
      <c r="AI148" s="528"/>
      <c r="AJ148" s="529"/>
      <c r="AK148" s="533"/>
      <c r="AL148" s="534"/>
      <c r="AM148" s="534"/>
      <c r="AN148" s="535"/>
      <c r="AO148" s="533"/>
      <c r="AP148" s="534"/>
      <c r="AQ148" s="535"/>
      <c r="AR148" s="533"/>
      <c r="AS148" s="534"/>
      <c r="AT148" s="540"/>
      <c r="AU148" s="543"/>
      <c r="AV148" s="545"/>
      <c r="AW148" s="490"/>
      <c r="AY148" s="512"/>
      <c r="AZ148" s="516"/>
      <c r="BA148" s="517"/>
      <c r="BB148" s="522"/>
      <c r="BC148" s="522"/>
      <c r="BD148" s="522"/>
      <c r="BE148" s="523"/>
      <c r="BF148" s="527"/>
      <c r="BG148" s="528"/>
      <c r="BH148" s="528"/>
      <c r="BI148" s="529"/>
      <c r="BJ148" s="533"/>
      <c r="BK148" s="534"/>
      <c r="BL148" s="534"/>
      <c r="BM148" s="535"/>
      <c r="BN148" s="533"/>
      <c r="BO148" s="534"/>
      <c r="BP148" s="535"/>
      <c r="BQ148" s="533"/>
      <c r="BR148" s="534"/>
      <c r="BS148" s="540"/>
      <c r="BT148" s="543"/>
      <c r="BU148" s="545"/>
      <c r="BV148" s="490"/>
      <c r="BX148" s="512"/>
      <c r="BY148" s="516"/>
      <c r="BZ148" s="517"/>
      <c r="CA148" s="522"/>
      <c r="CB148" s="522"/>
      <c r="CC148" s="522"/>
      <c r="CD148" s="523"/>
      <c r="CE148" s="527"/>
      <c r="CF148" s="528"/>
      <c r="CG148" s="528"/>
      <c r="CH148" s="529"/>
      <c r="CI148" s="533"/>
      <c r="CJ148" s="534"/>
      <c r="CK148" s="534"/>
      <c r="CL148" s="535"/>
      <c r="CM148" s="533"/>
      <c r="CN148" s="534"/>
      <c r="CO148" s="535"/>
      <c r="CP148" s="533"/>
      <c r="CQ148" s="534"/>
      <c r="CR148" s="540"/>
      <c r="CS148" s="543"/>
      <c r="CT148" s="545"/>
      <c r="CU148" s="490"/>
      <c r="CW148" s="512"/>
      <c r="CX148" s="516"/>
      <c r="CY148" s="517"/>
      <c r="CZ148" s="522"/>
      <c r="DA148" s="522"/>
      <c r="DB148" s="522"/>
      <c r="DC148" s="523"/>
      <c r="DD148" s="527"/>
      <c r="DE148" s="528"/>
      <c r="DF148" s="528"/>
      <c r="DG148" s="529"/>
      <c r="DH148" s="533"/>
      <c r="DI148" s="534"/>
      <c r="DJ148" s="534"/>
      <c r="DK148" s="535"/>
      <c r="DL148" s="533"/>
      <c r="DM148" s="534"/>
      <c r="DN148" s="535"/>
      <c r="DO148" s="533"/>
      <c r="DP148" s="534"/>
      <c r="DQ148" s="540"/>
      <c r="DR148" s="543"/>
      <c r="DS148" s="545"/>
      <c r="DT148" s="490"/>
      <c r="DV148" s="512"/>
      <c r="DW148" s="516"/>
      <c r="DX148" s="517"/>
      <c r="DY148" s="522"/>
      <c r="DZ148" s="522"/>
      <c r="EA148" s="522"/>
      <c r="EB148" s="523"/>
      <c r="EC148" s="527"/>
      <c r="ED148" s="528"/>
      <c r="EE148" s="528"/>
      <c r="EF148" s="529"/>
      <c r="EG148" s="533"/>
      <c r="EH148" s="534"/>
      <c r="EI148" s="534"/>
      <c r="EJ148" s="535"/>
      <c r="EK148" s="533"/>
      <c r="EL148" s="534"/>
      <c r="EM148" s="535"/>
      <c r="EN148" s="533"/>
      <c r="EO148" s="534"/>
      <c r="EP148" s="540"/>
      <c r="EQ148" s="543"/>
      <c r="ER148" s="545"/>
      <c r="ES148" s="490"/>
    </row>
    <row r="149" spans="1:149" ht="16.8" customHeight="1">
      <c r="A149" s="513"/>
      <c r="B149" s="518"/>
      <c r="C149" s="519"/>
      <c r="D149" s="491" t="str">
        <f>D25</f>
        <v/>
      </c>
      <c r="E149" s="491"/>
      <c r="F149" s="491"/>
      <c r="G149" s="492"/>
      <c r="H149" s="493" t="str">
        <f>H25</f>
        <v>予・注</v>
      </c>
      <c r="I149" s="494"/>
      <c r="J149" s="495" t="str">
        <f>J25</f>
        <v>有・無</v>
      </c>
      <c r="K149" s="496"/>
      <c r="L149" s="536"/>
      <c r="M149" s="537"/>
      <c r="N149" s="537"/>
      <c r="O149" s="538"/>
      <c r="P149" s="536"/>
      <c r="Q149" s="537"/>
      <c r="R149" s="538"/>
      <c r="S149" s="536"/>
      <c r="T149" s="537"/>
      <c r="U149" s="541"/>
      <c r="V149" s="46"/>
      <c r="W149" s="47"/>
      <c r="X149" s="48"/>
      <c r="Z149" s="513"/>
      <c r="AA149" s="518"/>
      <c r="AB149" s="519"/>
      <c r="AC149" s="491" t="str">
        <f>AC25</f>
        <v/>
      </c>
      <c r="AD149" s="491"/>
      <c r="AE149" s="491"/>
      <c r="AF149" s="492"/>
      <c r="AG149" s="493" t="str">
        <f>AG25</f>
        <v>予・注</v>
      </c>
      <c r="AH149" s="494"/>
      <c r="AI149" s="495" t="str">
        <f>AI25</f>
        <v>有・無</v>
      </c>
      <c r="AJ149" s="496"/>
      <c r="AK149" s="536"/>
      <c r="AL149" s="537"/>
      <c r="AM149" s="537"/>
      <c r="AN149" s="538"/>
      <c r="AO149" s="536"/>
      <c r="AP149" s="537"/>
      <c r="AQ149" s="538"/>
      <c r="AR149" s="536"/>
      <c r="AS149" s="537"/>
      <c r="AT149" s="541"/>
      <c r="AU149" s="46"/>
      <c r="AV149" s="47"/>
      <c r="AW149" s="48"/>
      <c r="AY149" s="513"/>
      <c r="AZ149" s="518"/>
      <c r="BA149" s="519"/>
      <c r="BB149" s="491" t="str">
        <f>BB25</f>
        <v/>
      </c>
      <c r="BC149" s="491"/>
      <c r="BD149" s="491"/>
      <c r="BE149" s="492"/>
      <c r="BF149" s="493" t="str">
        <f>BF25</f>
        <v>予・注</v>
      </c>
      <c r="BG149" s="494"/>
      <c r="BH149" s="495" t="str">
        <f>BH25</f>
        <v>有・無</v>
      </c>
      <c r="BI149" s="496"/>
      <c r="BJ149" s="536"/>
      <c r="BK149" s="537"/>
      <c r="BL149" s="537"/>
      <c r="BM149" s="538"/>
      <c r="BN149" s="536"/>
      <c r="BO149" s="537"/>
      <c r="BP149" s="538"/>
      <c r="BQ149" s="536"/>
      <c r="BR149" s="537"/>
      <c r="BS149" s="541"/>
      <c r="BT149" s="46"/>
      <c r="BU149" s="47"/>
      <c r="BV149" s="48"/>
      <c r="BX149" s="513"/>
      <c r="BY149" s="518"/>
      <c r="BZ149" s="519"/>
      <c r="CA149" s="491" t="str">
        <f>CA25</f>
        <v/>
      </c>
      <c r="CB149" s="491"/>
      <c r="CC149" s="491"/>
      <c r="CD149" s="492"/>
      <c r="CE149" s="493" t="str">
        <f>CE25</f>
        <v>予・注</v>
      </c>
      <c r="CF149" s="494"/>
      <c r="CG149" s="495" t="str">
        <f>CG25</f>
        <v>有・無</v>
      </c>
      <c r="CH149" s="496"/>
      <c r="CI149" s="536"/>
      <c r="CJ149" s="537"/>
      <c r="CK149" s="537"/>
      <c r="CL149" s="538"/>
      <c r="CM149" s="536"/>
      <c r="CN149" s="537"/>
      <c r="CO149" s="538"/>
      <c r="CP149" s="536"/>
      <c r="CQ149" s="537"/>
      <c r="CR149" s="541"/>
      <c r="CS149" s="46"/>
      <c r="CT149" s="47"/>
      <c r="CU149" s="48"/>
      <c r="CW149" s="513"/>
      <c r="CX149" s="518"/>
      <c r="CY149" s="519"/>
      <c r="CZ149" s="491" t="str">
        <f>CZ25</f>
        <v/>
      </c>
      <c r="DA149" s="491"/>
      <c r="DB149" s="491"/>
      <c r="DC149" s="492"/>
      <c r="DD149" s="493" t="str">
        <f>DD25</f>
        <v>予・注</v>
      </c>
      <c r="DE149" s="494"/>
      <c r="DF149" s="495" t="str">
        <f>DF25</f>
        <v>有・無</v>
      </c>
      <c r="DG149" s="496"/>
      <c r="DH149" s="536"/>
      <c r="DI149" s="537"/>
      <c r="DJ149" s="537"/>
      <c r="DK149" s="538"/>
      <c r="DL149" s="536"/>
      <c r="DM149" s="537"/>
      <c r="DN149" s="538"/>
      <c r="DO149" s="536"/>
      <c r="DP149" s="537"/>
      <c r="DQ149" s="541"/>
      <c r="DR149" s="46"/>
      <c r="DS149" s="47"/>
      <c r="DT149" s="48"/>
      <c r="DV149" s="513"/>
      <c r="DW149" s="518"/>
      <c r="DX149" s="519"/>
      <c r="DY149" s="491" t="str">
        <f>DY25</f>
        <v/>
      </c>
      <c r="DZ149" s="491"/>
      <c r="EA149" s="491"/>
      <c r="EB149" s="492"/>
      <c r="EC149" s="493" t="str">
        <f>EC25</f>
        <v>予・注</v>
      </c>
      <c r="ED149" s="494"/>
      <c r="EE149" s="495" t="str">
        <f>EE25</f>
        <v>有・無</v>
      </c>
      <c r="EF149" s="496"/>
      <c r="EG149" s="536"/>
      <c r="EH149" s="537"/>
      <c r="EI149" s="537"/>
      <c r="EJ149" s="538"/>
      <c r="EK149" s="536"/>
      <c r="EL149" s="537"/>
      <c r="EM149" s="538"/>
      <c r="EN149" s="536"/>
      <c r="EO149" s="537"/>
      <c r="EP149" s="541"/>
      <c r="EQ149" s="46"/>
      <c r="ER149" s="47"/>
      <c r="ES149" s="48"/>
    </row>
    <row r="150" spans="1:149" ht="8.4" customHeight="1">
      <c r="A150" s="511">
        <f t="shared" ref="A150" si="66">A26</f>
        <v>5</v>
      </c>
      <c r="B150" s="514" t="str">
        <f>B26</f>
        <v/>
      </c>
      <c r="C150" s="515"/>
      <c r="D150" s="520" t="str">
        <f>D26</f>
        <v/>
      </c>
      <c r="E150" s="520"/>
      <c r="F150" s="520"/>
      <c r="G150" s="521"/>
      <c r="H150" s="524" t="str">
        <f>H26</f>
        <v/>
      </c>
      <c r="I150" s="525"/>
      <c r="J150" s="525"/>
      <c r="K150" s="526"/>
      <c r="L150" s="530" t="str">
        <f>L26</f>
        <v/>
      </c>
      <c r="M150" s="531"/>
      <c r="N150" s="531"/>
      <c r="O150" s="532"/>
      <c r="P150" s="530" t="str">
        <f>P26</f>
        <v/>
      </c>
      <c r="Q150" s="531"/>
      <c r="R150" s="532"/>
      <c r="S150" s="530" t="str">
        <f>S26</f>
        <v/>
      </c>
      <c r="T150" s="531"/>
      <c r="U150" s="539"/>
      <c r="V150" s="542"/>
      <c r="W150" s="544"/>
      <c r="X150" s="489"/>
      <c r="Z150" s="511">
        <f t="shared" ref="Z150" si="67">Z26</f>
        <v>14</v>
      </c>
      <c r="AA150" s="514" t="str">
        <f>AA26</f>
        <v/>
      </c>
      <c r="AB150" s="515"/>
      <c r="AC150" s="520" t="str">
        <f>AC26</f>
        <v/>
      </c>
      <c r="AD150" s="520"/>
      <c r="AE150" s="520"/>
      <c r="AF150" s="521"/>
      <c r="AG150" s="524" t="str">
        <f>AG26</f>
        <v/>
      </c>
      <c r="AH150" s="525"/>
      <c r="AI150" s="525"/>
      <c r="AJ150" s="526"/>
      <c r="AK150" s="530" t="str">
        <f>AK26</f>
        <v/>
      </c>
      <c r="AL150" s="531"/>
      <c r="AM150" s="531"/>
      <c r="AN150" s="532"/>
      <c r="AO150" s="530" t="str">
        <f>AO26</f>
        <v/>
      </c>
      <c r="AP150" s="531"/>
      <c r="AQ150" s="532"/>
      <c r="AR150" s="530" t="str">
        <f>AR26</f>
        <v/>
      </c>
      <c r="AS150" s="531"/>
      <c r="AT150" s="539"/>
      <c r="AU150" s="542"/>
      <c r="AV150" s="544"/>
      <c r="AW150" s="489"/>
      <c r="AY150" s="511">
        <f t="shared" ref="AY150" si="68">AY26</f>
        <v>23</v>
      </c>
      <c r="AZ150" s="514" t="str">
        <f>AZ26</f>
        <v/>
      </c>
      <c r="BA150" s="515"/>
      <c r="BB150" s="520" t="str">
        <f>BB26</f>
        <v/>
      </c>
      <c r="BC150" s="520"/>
      <c r="BD150" s="520"/>
      <c r="BE150" s="521"/>
      <c r="BF150" s="524" t="str">
        <f>BF26</f>
        <v/>
      </c>
      <c r="BG150" s="525"/>
      <c r="BH150" s="525"/>
      <c r="BI150" s="526"/>
      <c r="BJ150" s="530" t="str">
        <f>BJ26</f>
        <v/>
      </c>
      <c r="BK150" s="531"/>
      <c r="BL150" s="531"/>
      <c r="BM150" s="532"/>
      <c r="BN150" s="530" t="str">
        <f>BN26</f>
        <v/>
      </c>
      <c r="BO150" s="531"/>
      <c r="BP150" s="532"/>
      <c r="BQ150" s="530" t="str">
        <f>BQ26</f>
        <v/>
      </c>
      <c r="BR150" s="531"/>
      <c r="BS150" s="539"/>
      <c r="BT150" s="542"/>
      <c r="BU150" s="544"/>
      <c r="BV150" s="489"/>
      <c r="BX150" s="511">
        <f t="shared" ref="BX150" si="69">BX26</f>
        <v>32</v>
      </c>
      <c r="BY150" s="514" t="str">
        <f>BY26</f>
        <v/>
      </c>
      <c r="BZ150" s="515"/>
      <c r="CA150" s="520" t="str">
        <f>CA26</f>
        <v/>
      </c>
      <c r="CB150" s="520"/>
      <c r="CC150" s="520"/>
      <c r="CD150" s="521"/>
      <c r="CE150" s="524" t="str">
        <f>CE26</f>
        <v/>
      </c>
      <c r="CF150" s="525"/>
      <c r="CG150" s="525"/>
      <c r="CH150" s="526"/>
      <c r="CI150" s="530" t="str">
        <f>CI26</f>
        <v/>
      </c>
      <c r="CJ150" s="531"/>
      <c r="CK150" s="531"/>
      <c r="CL150" s="532"/>
      <c r="CM150" s="530" t="str">
        <f>CM26</f>
        <v/>
      </c>
      <c r="CN150" s="531"/>
      <c r="CO150" s="532"/>
      <c r="CP150" s="530" t="str">
        <f>CP26</f>
        <v/>
      </c>
      <c r="CQ150" s="531"/>
      <c r="CR150" s="539"/>
      <c r="CS150" s="542"/>
      <c r="CT150" s="544"/>
      <c r="CU150" s="489"/>
      <c r="CW150" s="511">
        <f t="shared" ref="CW150" si="70">CW26</f>
        <v>41</v>
      </c>
      <c r="CX150" s="514" t="str">
        <f>CX26</f>
        <v/>
      </c>
      <c r="CY150" s="515"/>
      <c r="CZ150" s="520" t="str">
        <f>CZ26</f>
        <v/>
      </c>
      <c r="DA150" s="520"/>
      <c r="DB150" s="520"/>
      <c r="DC150" s="521"/>
      <c r="DD150" s="524" t="str">
        <f>DD26</f>
        <v/>
      </c>
      <c r="DE150" s="525"/>
      <c r="DF150" s="525"/>
      <c r="DG150" s="526"/>
      <c r="DH150" s="530" t="str">
        <f>DH26</f>
        <v/>
      </c>
      <c r="DI150" s="531"/>
      <c r="DJ150" s="531"/>
      <c r="DK150" s="532"/>
      <c r="DL150" s="530" t="str">
        <f>DL26</f>
        <v/>
      </c>
      <c r="DM150" s="531"/>
      <c r="DN150" s="532"/>
      <c r="DO150" s="530" t="str">
        <f>DO26</f>
        <v/>
      </c>
      <c r="DP150" s="531"/>
      <c r="DQ150" s="539"/>
      <c r="DR150" s="542"/>
      <c r="DS150" s="544"/>
      <c r="DT150" s="489"/>
      <c r="DV150" s="511">
        <f t="shared" ref="DV150" si="71">DV26</f>
        <v>50</v>
      </c>
      <c r="DW150" s="514" t="str">
        <f>DW26</f>
        <v/>
      </c>
      <c r="DX150" s="515"/>
      <c r="DY150" s="520" t="str">
        <f>DY26</f>
        <v/>
      </c>
      <c r="DZ150" s="520"/>
      <c r="EA150" s="520"/>
      <c r="EB150" s="521"/>
      <c r="EC150" s="524" t="str">
        <f>EC26</f>
        <v/>
      </c>
      <c r="ED150" s="525"/>
      <c r="EE150" s="525"/>
      <c r="EF150" s="526"/>
      <c r="EG150" s="530" t="str">
        <f>EG26</f>
        <v/>
      </c>
      <c r="EH150" s="531"/>
      <c r="EI150" s="531"/>
      <c r="EJ150" s="532"/>
      <c r="EK150" s="530" t="str">
        <f>EK26</f>
        <v/>
      </c>
      <c r="EL150" s="531"/>
      <c r="EM150" s="532"/>
      <c r="EN150" s="530" t="str">
        <f>EN26</f>
        <v/>
      </c>
      <c r="EO150" s="531"/>
      <c r="EP150" s="539"/>
      <c r="EQ150" s="542"/>
      <c r="ER150" s="544"/>
      <c r="ES150" s="489"/>
    </row>
    <row r="151" spans="1:149" ht="8.4" customHeight="1">
      <c r="A151" s="512"/>
      <c r="B151" s="516"/>
      <c r="C151" s="517"/>
      <c r="D151" s="522"/>
      <c r="E151" s="522"/>
      <c r="F151" s="522"/>
      <c r="G151" s="523"/>
      <c r="H151" s="527"/>
      <c r="I151" s="528"/>
      <c r="J151" s="528"/>
      <c r="K151" s="529"/>
      <c r="L151" s="533"/>
      <c r="M151" s="534"/>
      <c r="N151" s="534"/>
      <c r="O151" s="535"/>
      <c r="P151" s="533"/>
      <c r="Q151" s="534"/>
      <c r="R151" s="535"/>
      <c r="S151" s="533"/>
      <c r="T151" s="534"/>
      <c r="U151" s="540"/>
      <c r="V151" s="543"/>
      <c r="W151" s="545"/>
      <c r="X151" s="490"/>
      <c r="Z151" s="512"/>
      <c r="AA151" s="516"/>
      <c r="AB151" s="517"/>
      <c r="AC151" s="522"/>
      <c r="AD151" s="522"/>
      <c r="AE151" s="522"/>
      <c r="AF151" s="523"/>
      <c r="AG151" s="527"/>
      <c r="AH151" s="528"/>
      <c r="AI151" s="528"/>
      <c r="AJ151" s="529"/>
      <c r="AK151" s="533"/>
      <c r="AL151" s="534"/>
      <c r="AM151" s="534"/>
      <c r="AN151" s="535"/>
      <c r="AO151" s="533"/>
      <c r="AP151" s="534"/>
      <c r="AQ151" s="535"/>
      <c r="AR151" s="533"/>
      <c r="AS151" s="534"/>
      <c r="AT151" s="540"/>
      <c r="AU151" s="543"/>
      <c r="AV151" s="545"/>
      <c r="AW151" s="490"/>
      <c r="AY151" s="512"/>
      <c r="AZ151" s="516"/>
      <c r="BA151" s="517"/>
      <c r="BB151" s="522"/>
      <c r="BC151" s="522"/>
      <c r="BD151" s="522"/>
      <c r="BE151" s="523"/>
      <c r="BF151" s="527"/>
      <c r="BG151" s="528"/>
      <c r="BH151" s="528"/>
      <c r="BI151" s="529"/>
      <c r="BJ151" s="533"/>
      <c r="BK151" s="534"/>
      <c r="BL151" s="534"/>
      <c r="BM151" s="535"/>
      <c r="BN151" s="533"/>
      <c r="BO151" s="534"/>
      <c r="BP151" s="535"/>
      <c r="BQ151" s="533"/>
      <c r="BR151" s="534"/>
      <c r="BS151" s="540"/>
      <c r="BT151" s="543"/>
      <c r="BU151" s="545"/>
      <c r="BV151" s="490"/>
      <c r="BX151" s="512"/>
      <c r="BY151" s="516"/>
      <c r="BZ151" s="517"/>
      <c r="CA151" s="522"/>
      <c r="CB151" s="522"/>
      <c r="CC151" s="522"/>
      <c r="CD151" s="523"/>
      <c r="CE151" s="527"/>
      <c r="CF151" s="528"/>
      <c r="CG151" s="528"/>
      <c r="CH151" s="529"/>
      <c r="CI151" s="533"/>
      <c r="CJ151" s="534"/>
      <c r="CK151" s="534"/>
      <c r="CL151" s="535"/>
      <c r="CM151" s="533"/>
      <c r="CN151" s="534"/>
      <c r="CO151" s="535"/>
      <c r="CP151" s="533"/>
      <c r="CQ151" s="534"/>
      <c r="CR151" s="540"/>
      <c r="CS151" s="543"/>
      <c r="CT151" s="545"/>
      <c r="CU151" s="490"/>
      <c r="CW151" s="512"/>
      <c r="CX151" s="516"/>
      <c r="CY151" s="517"/>
      <c r="CZ151" s="522"/>
      <c r="DA151" s="522"/>
      <c r="DB151" s="522"/>
      <c r="DC151" s="523"/>
      <c r="DD151" s="527"/>
      <c r="DE151" s="528"/>
      <c r="DF151" s="528"/>
      <c r="DG151" s="529"/>
      <c r="DH151" s="533"/>
      <c r="DI151" s="534"/>
      <c r="DJ151" s="534"/>
      <c r="DK151" s="535"/>
      <c r="DL151" s="533"/>
      <c r="DM151" s="534"/>
      <c r="DN151" s="535"/>
      <c r="DO151" s="533"/>
      <c r="DP151" s="534"/>
      <c r="DQ151" s="540"/>
      <c r="DR151" s="543"/>
      <c r="DS151" s="545"/>
      <c r="DT151" s="490"/>
      <c r="DV151" s="512"/>
      <c r="DW151" s="516"/>
      <c r="DX151" s="517"/>
      <c r="DY151" s="522"/>
      <c r="DZ151" s="522"/>
      <c r="EA151" s="522"/>
      <c r="EB151" s="523"/>
      <c r="EC151" s="527"/>
      <c r="ED151" s="528"/>
      <c r="EE151" s="528"/>
      <c r="EF151" s="529"/>
      <c r="EG151" s="533"/>
      <c r="EH151" s="534"/>
      <c r="EI151" s="534"/>
      <c r="EJ151" s="535"/>
      <c r="EK151" s="533"/>
      <c r="EL151" s="534"/>
      <c r="EM151" s="535"/>
      <c r="EN151" s="533"/>
      <c r="EO151" s="534"/>
      <c r="EP151" s="540"/>
      <c r="EQ151" s="543"/>
      <c r="ER151" s="545"/>
      <c r="ES151" s="490"/>
    </row>
    <row r="152" spans="1:149" ht="16.8" customHeight="1">
      <c r="A152" s="513"/>
      <c r="B152" s="518"/>
      <c r="C152" s="519"/>
      <c r="D152" s="491" t="str">
        <f>D28</f>
        <v/>
      </c>
      <c r="E152" s="491"/>
      <c r="F152" s="491"/>
      <c r="G152" s="492"/>
      <c r="H152" s="493" t="str">
        <f>H28</f>
        <v>予・注</v>
      </c>
      <c r="I152" s="494"/>
      <c r="J152" s="495" t="str">
        <f>J28</f>
        <v>有・無</v>
      </c>
      <c r="K152" s="496"/>
      <c r="L152" s="536"/>
      <c r="M152" s="537"/>
      <c r="N152" s="537"/>
      <c r="O152" s="538"/>
      <c r="P152" s="536"/>
      <c r="Q152" s="537"/>
      <c r="R152" s="538"/>
      <c r="S152" s="536"/>
      <c r="T152" s="537"/>
      <c r="U152" s="541"/>
      <c r="V152" s="46"/>
      <c r="W152" s="47"/>
      <c r="X152" s="48"/>
      <c r="Z152" s="513"/>
      <c r="AA152" s="518"/>
      <c r="AB152" s="519"/>
      <c r="AC152" s="491" t="str">
        <f>AC28</f>
        <v/>
      </c>
      <c r="AD152" s="491"/>
      <c r="AE152" s="491"/>
      <c r="AF152" s="492"/>
      <c r="AG152" s="493" t="str">
        <f>AG28</f>
        <v>予・注</v>
      </c>
      <c r="AH152" s="494"/>
      <c r="AI152" s="495" t="str">
        <f>AI28</f>
        <v>有・無</v>
      </c>
      <c r="AJ152" s="496"/>
      <c r="AK152" s="536"/>
      <c r="AL152" s="537"/>
      <c r="AM152" s="537"/>
      <c r="AN152" s="538"/>
      <c r="AO152" s="536"/>
      <c r="AP152" s="537"/>
      <c r="AQ152" s="538"/>
      <c r="AR152" s="536"/>
      <c r="AS152" s="537"/>
      <c r="AT152" s="541"/>
      <c r="AU152" s="46"/>
      <c r="AV152" s="47"/>
      <c r="AW152" s="48"/>
      <c r="AY152" s="513"/>
      <c r="AZ152" s="518"/>
      <c r="BA152" s="519"/>
      <c r="BB152" s="491" t="str">
        <f>BB28</f>
        <v/>
      </c>
      <c r="BC152" s="491"/>
      <c r="BD152" s="491"/>
      <c r="BE152" s="492"/>
      <c r="BF152" s="493" t="str">
        <f>BF28</f>
        <v>予・注</v>
      </c>
      <c r="BG152" s="494"/>
      <c r="BH152" s="495" t="str">
        <f>BH28</f>
        <v>有・無</v>
      </c>
      <c r="BI152" s="496"/>
      <c r="BJ152" s="536"/>
      <c r="BK152" s="537"/>
      <c r="BL152" s="537"/>
      <c r="BM152" s="538"/>
      <c r="BN152" s="536"/>
      <c r="BO152" s="537"/>
      <c r="BP152" s="538"/>
      <c r="BQ152" s="536"/>
      <c r="BR152" s="537"/>
      <c r="BS152" s="541"/>
      <c r="BT152" s="46"/>
      <c r="BU152" s="47"/>
      <c r="BV152" s="48"/>
      <c r="BX152" s="513"/>
      <c r="BY152" s="518"/>
      <c r="BZ152" s="519"/>
      <c r="CA152" s="491" t="str">
        <f>CA28</f>
        <v/>
      </c>
      <c r="CB152" s="491"/>
      <c r="CC152" s="491"/>
      <c r="CD152" s="492"/>
      <c r="CE152" s="493" t="str">
        <f>CE28</f>
        <v>予・注</v>
      </c>
      <c r="CF152" s="494"/>
      <c r="CG152" s="495" t="str">
        <f>CG28</f>
        <v>有・無</v>
      </c>
      <c r="CH152" s="496"/>
      <c r="CI152" s="536"/>
      <c r="CJ152" s="537"/>
      <c r="CK152" s="537"/>
      <c r="CL152" s="538"/>
      <c r="CM152" s="536"/>
      <c r="CN152" s="537"/>
      <c r="CO152" s="538"/>
      <c r="CP152" s="536"/>
      <c r="CQ152" s="537"/>
      <c r="CR152" s="541"/>
      <c r="CS152" s="46"/>
      <c r="CT152" s="47"/>
      <c r="CU152" s="48"/>
      <c r="CW152" s="513"/>
      <c r="CX152" s="518"/>
      <c r="CY152" s="519"/>
      <c r="CZ152" s="491" t="str">
        <f>CZ28</f>
        <v/>
      </c>
      <c r="DA152" s="491"/>
      <c r="DB152" s="491"/>
      <c r="DC152" s="492"/>
      <c r="DD152" s="493" t="str">
        <f>DD28</f>
        <v>予・注</v>
      </c>
      <c r="DE152" s="494"/>
      <c r="DF152" s="495" t="str">
        <f>DF28</f>
        <v>有・無</v>
      </c>
      <c r="DG152" s="496"/>
      <c r="DH152" s="536"/>
      <c r="DI152" s="537"/>
      <c r="DJ152" s="537"/>
      <c r="DK152" s="538"/>
      <c r="DL152" s="536"/>
      <c r="DM152" s="537"/>
      <c r="DN152" s="538"/>
      <c r="DO152" s="536"/>
      <c r="DP152" s="537"/>
      <c r="DQ152" s="541"/>
      <c r="DR152" s="46"/>
      <c r="DS152" s="47"/>
      <c r="DT152" s="48"/>
      <c r="DV152" s="513"/>
      <c r="DW152" s="518"/>
      <c r="DX152" s="519"/>
      <c r="DY152" s="491" t="str">
        <f>DY28</f>
        <v/>
      </c>
      <c r="DZ152" s="491"/>
      <c r="EA152" s="491"/>
      <c r="EB152" s="492"/>
      <c r="EC152" s="493" t="str">
        <f>EC28</f>
        <v>予・注</v>
      </c>
      <c r="ED152" s="494"/>
      <c r="EE152" s="495" t="str">
        <f>EE28</f>
        <v>有・無</v>
      </c>
      <c r="EF152" s="496"/>
      <c r="EG152" s="536"/>
      <c r="EH152" s="537"/>
      <c r="EI152" s="537"/>
      <c r="EJ152" s="538"/>
      <c r="EK152" s="536"/>
      <c r="EL152" s="537"/>
      <c r="EM152" s="538"/>
      <c r="EN152" s="536"/>
      <c r="EO152" s="537"/>
      <c r="EP152" s="541"/>
      <c r="EQ152" s="46"/>
      <c r="ER152" s="47"/>
      <c r="ES152" s="48"/>
    </row>
    <row r="153" spans="1:149" ht="8.4" customHeight="1">
      <c r="A153" s="511">
        <f t="shared" ref="A153" si="72">A29</f>
        <v>6</v>
      </c>
      <c r="B153" s="514" t="str">
        <f>B29</f>
        <v/>
      </c>
      <c r="C153" s="515"/>
      <c r="D153" s="520" t="str">
        <f>D29</f>
        <v/>
      </c>
      <c r="E153" s="520"/>
      <c r="F153" s="520"/>
      <c r="G153" s="521"/>
      <c r="H153" s="524" t="str">
        <f>H29</f>
        <v/>
      </c>
      <c r="I153" s="525"/>
      <c r="J153" s="525"/>
      <c r="K153" s="526"/>
      <c r="L153" s="530" t="str">
        <f>L29</f>
        <v/>
      </c>
      <c r="M153" s="531"/>
      <c r="N153" s="531"/>
      <c r="O153" s="532"/>
      <c r="P153" s="530" t="str">
        <f>P29</f>
        <v/>
      </c>
      <c r="Q153" s="531"/>
      <c r="R153" s="532"/>
      <c r="S153" s="530" t="str">
        <f>S29</f>
        <v/>
      </c>
      <c r="T153" s="531"/>
      <c r="U153" s="539"/>
      <c r="V153" s="542"/>
      <c r="W153" s="544"/>
      <c r="X153" s="489"/>
      <c r="Z153" s="511">
        <f t="shared" ref="Z153" si="73">Z29</f>
        <v>15</v>
      </c>
      <c r="AA153" s="514" t="str">
        <f>AA29</f>
        <v/>
      </c>
      <c r="AB153" s="515"/>
      <c r="AC153" s="520" t="str">
        <f>AC29</f>
        <v/>
      </c>
      <c r="AD153" s="520"/>
      <c r="AE153" s="520"/>
      <c r="AF153" s="521"/>
      <c r="AG153" s="524" t="str">
        <f>AG29</f>
        <v/>
      </c>
      <c r="AH153" s="525"/>
      <c r="AI153" s="525"/>
      <c r="AJ153" s="526"/>
      <c r="AK153" s="530" t="str">
        <f>AK29</f>
        <v/>
      </c>
      <c r="AL153" s="531"/>
      <c r="AM153" s="531"/>
      <c r="AN153" s="532"/>
      <c r="AO153" s="530" t="str">
        <f>AO29</f>
        <v/>
      </c>
      <c r="AP153" s="531"/>
      <c r="AQ153" s="532"/>
      <c r="AR153" s="530" t="str">
        <f>AR29</f>
        <v/>
      </c>
      <c r="AS153" s="531"/>
      <c r="AT153" s="539"/>
      <c r="AU153" s="542"/>
      <c r="AV153" s="544"/>
      <c r="AW153" s="489"/>
      <c r="AY153" s="511">
        <f t="shared" ref="AY153" si="74">AY29</f>
        <v>24</v>
      </c>
      <c r="AZ153" s="514" t="str">
        <f>AZ29</f>
        <v/>
      </c>
      <c r="BA153" s="515"/>
      <c r="BB153" s="520" t="str">
        <f>BB29</f>
        <v/>
      </c>
      <c r="BC153" s="520"/>
      <c r="BD153" s="520"/>
      <c r="BE153" s="521"/>
      <c r="BF153" s="524" t="str">
        <f>BF29</f>
        <v/>
      </c>
      <c r="BG153" s="525"/>
      <c r="BH153" s="525"/>
      <c r="BI153" s="526"/>
      <c r="BJ153" s="530" t="str">
        <f>BJ29</f>
        <v/>
      </c>
      <c r="BK153" s="531"/>
      <c r="BL153" s="531"/>
      <c r="BM153" s="532"/>
      <c r="BN153" s="530" t="str">
        <f>BN29</f>
        <v/>
      </c>
      <c r="BO153" s="531"/>
      <c r="BP153" s="532"/>
      <c r="BQ153" s="530" t="str">
        <f>BQ29</f>
        <v/>
      </c>
      <c r="BR153" s="531"/>
      <c r="BS153" s="539"/>
      <c r="BT153" s="542"/>
      <c r="BU153" s="544"/>
      <c r="BV153" s="489"/>
      <c r="BX153" s="511">
        <f t="shared" ref="BX153" si="75">BX29</f>
        <v>33</v>
      </c>
      <c r="BY153" s="514" t="str">
        <f>BY29</f>
        <v/>
      </c>
      <c r="BZ153" s="515"/>
      <c r="CA153" s="520" t="str">
        <f>CA29</f>
        <v/>
      </c>
      <c r="CB153" s="520"/>
      <c r="CC153" s="520"/>
      <c r="CD153" s="521"/>
      <c r="CE153" s="524" t="str">
        <f>CE29</f>
        <v/>
      </c>
      <c r="CF153" s="525"/>
      <c r="CG153" s="525"/>
      <c r="CH153" s="526"/>
      <c r="CI153" s="530" t="str">
        <f>CI29</f>
        <v/>
      </c>
      <c r="CJ153" s="531"/>
      <c r="CK153" s="531"/>
      <c r="CL153" s="532"/>
      <c r="CM153" s="530" t="str">
        <f>CM29</f>
        <v/>
      </c>
      <c r="CN153" s="531"/>
      <c r="CO153" s="532"/>
      <c r="CP153" s="530" t="str">
        <f>CP29</f>
        <v/>
      </c>
      <c r="CQ153" s="531"/>
      <c r="CR153" s="539"/>
      <c r="CS153" s="542"/>
      <c r="CT153" s="544"/>
      <c r="CU153" s="489"/>
      <c r="CW153" s="511">
        <f t="shared" ref="CW153" si="76">CW29</f>
        <v>42</v>
      </c>
      <c r="CX153" s="514" t="str">
        <f>CX29</f>
        <v/>
      </c>
      <c r="CY153" s="515"/>
      <c r="CZ153" s="520" t="str">
        <f>CZ29</f>
        <v/>
      </c>
      <c r="DA153" s="520"/>
      <c r="DB153" s="520"/>
      <c r="DC153" s="521"/>
      <c r="DD153" s="524" t="str">
        <f>DD29</f>
        <v/>
      </c>
      <c r="DE153" s="525"/>
      <c r="DF153" s="525"/>
      <c r="DG153" s="526"/>
      <c r="DH153" s="530" t="str">
        <f>DH29</f>
        <v/>
      </c>
      <c r="DI153" s="531"/>
      <c r="DJ153" s="531"/>
      <c r="DK153" s="532"/>
      <c r="DL153" s="530" t="str">
        <f>DL29</f>
        <v/>
      </c>
      <c r="DM153" s="531"/>
      <c r="DN153" s="532"/>
      <c r="DO153" s="530" t="str">
        <f>DO29</f>
        <v/>
      </c>
      <c r="DP153" s="531"/>
      <c r="DQ153" s="539"/>
      <c r="DR153" s="542"/>
      <c r="DS153" s="544"/>
      <c r="DT153" s="489"/>
      <c r="DV153" s="511">
        <f t="shared" ref="DV153" si="77">DV29</f>
        <v>51</v>
      </c>
      <c r="DW153" s="514" t="str">
        <f>DW29</f>
        <v/>
      </c>
      <c r="DX153" s="515"/>
      <c r="DY153" s="520" t="str">
        <f>DY29</f>
        <v/>
      </c>
      <c r="DZ153" s="520"/>
      <c r="EA153" s="520"/>
      <c r="EB153" s="521"/>
      <c r="EC153" s="524" t="str">
        <f>EC29</f>
        <v/>
      </c>
      <c r="ED153" s="525"/>
      <c r="EE153" s="525"/>
      <c r="EF153" s="526"/>
      <c r="EG153" s="530" t="str">
        <f>EG29</f>
        <v/>
      </c>
      <c r="EH153" s="531"/>
      <c r="EI153" s="531"/>
      <c r="EJ153" s="532"/>
      <c r="EK153" s="530" t="str">
        <f>EK29</f>
        <v/>
      </c>
      <c r="EL153" s="531"/>
      <c r="EM153" s="532"/>
      <c r="EN153" s="530" t="str">
        <f>EN29</f>
        <v/>
      </c>
      <c r="EO153" s="531"/>
      <c r="EP153" s="539"/>
      <c r="EQ153" s="542"/>
      <c r="ER153" s="544"/>
      <c r="ES153" s="489"/>
    </row>
    <row r="154" spans="1:149" ht="8.4" customHeight="1">
      <c r="A154" s="512"/>
      <c r="B154" s="516"/>
      <c r="C154" s="517"/>
      <c r="D154" s="522"/>
      <c r="E154" s="522"/>
      <c r="F154" s="522"/>
      <c r="G154" s="523"/>
      <c r="H154" s="527"/>
      <c r="I154" s="528"/>
      <c r="J154" s="528"/>
      <c r="K154" s="529"/>
      <c r="L154" s="533"/>
      <c r="M154" s="534"/>
      <c r="N154" s="534"/>
      <c r="O154" s="535"/>
      <c r="P154" s="533"/>
      <c r="Q154" s="534"/>
      <c r="R154" s="535"/>
      <c r="S154" s="533"/>
      <c r="T154" s="534"/>
      <c r="U154" s="540"/>
      <c r="V154" s="543"/>
      <c r="W154" s="545"/>
      <c r="X154" s="490"/>
      <c r="Z154" s="512"/>
      <c r="AA154" s="516"/>
      <c r="AB154" s="517"/>
      <c r="AC154" s="522"/>
      <c r="AD154" s="522"/>
      <c r="AE154" s="522"/>
      <c r="AF154" s="523"/>
      <c r="AG154" s="527"/>
      <c r="AH154" s="528"/>
      <c r="AI154" s="528"/>
      <c r="AJ154" s="529"/>
      <c r="AK154" s="533"/>
      <c r="AL154" s="534"/>
      <c r="AM154" s="534"/>
      <c r="AN154" s="535"/>
      <c r="AO154" s="533"/>
      <c r="AP154" s="534"/>
      <c r="AQ154" s="535"/>
      <c r="AR154" s="533"/>
      <c r="AS154" s="534"/>
      <c r="AT154" s="540"/>
      <c r="AU154" s="543"/>
      <c r="AV154" s="545"/>
      <c r="AW154" s="490"/>
      <c r="AY154" s="512"/>
      <c r="AZ154" s="516"/>
      <c r="BA154" s="517"/>
      <c r="BB154" s="522"/>
      <c r="BC154" s="522"/>
      <c r="BD154" s="522"/>
      <c r="BE154" s="523"/>
      <c r="BF154" s="527"/>
      <c r="BG154" s="528"/>
      <c r="BH154" s="528"/>
      <c r="BI154" s="529"/>
      <c r="BJ154" s="533"/>
      <c r="BK154" s="534"/>
      <c r="BL154" s="534"/>
      <c r="BM154" s="535"/>
      <c r="BN154" s="533"/>
      <c r="BO154" s="534"/>
      <c r="BP154" s="535"/>
      <c r="BQ154" s="533"/>
      <c r="BR154" s="534"/>
      <c r="BS154" s="540"/>
      <c r="BT154" s="543"/>
      <c r="BU154" s="545"/>
      <c r="BV154" s="490"/>
      <c r="BX154" s="512"/>
      <c r="BY154" s="516"/>
      <c r="BZ154" s="517"/>
      <c r="CA154" s="522"/>
      <c r="CB154" s="522"/>
      <c r="CC154" s="522"/>
      <c r="CD154" s="523"/>
      <c r="CE154" s="527"/>
      <c r="CF154" s="528"/>
      <c r="CG154" s="528"/>
      <c r="CH154" s="529"/>
      <c r="CI154" s="533"/>
      <c r="CJ154" s="534"/>
      <c r="CK154" s="534"/>
      <c r="CL154" s="535"/>
      <c r="CM154" s="533"/>
      <c r="CN154" s="534"/>
      <c r="CO154" s="535"/>
      <c r="CP154" s="533"/>
      <c r="CQ154" s="534"/>
      <c r="CR154" s="540"/>
      <c r="CS154" s="543"/>
      <c r="CT154" s="545"/>
      <c r="CU154" s="490"/>
      <c r="CW154" s="512"/>
      <c r="CX154" s="516"/>
      <c r="CY154" s="517"/>
      <c r="CZ154" s="522"/>
      <c r="DA154" s="522"/>
      <c r="DB154" s="522"/>
      <c r="DC154" s="523"/>
      <c r="DD154" s="527"/>
      <c r="DE154" s="528"/>
      <c r="DF154" s="528"/>
      <c r="DG154" s="529"/>
      <c r="DH154" s="533"/>
      <c r="DI154" s="534"/>
      <c r="DJ154" s="534"/>
      <c r="DK154" s="535"/>
      <c r="DL154" s="533"/>
      <c r="DM154" s="534"/>
      <c r="DN154" s="535"/>
      <c r="DO154" s="533"/>
      <c r="DP154" s="534"/>
      <c r="DQ154" s="540"/>
      <c r="DR154" s="543"/>
      <c r="DS154" s="545"/>
      <c r="DT154" s="490"/>
      <c r="DV154" s="512"/>
      <c r="DW154" s="516"/>
      <c r="DX154" s="517"/>
      <c r="DY154" s="522"/>
      <c r="DZ154" s="522"/>
      <c r="EA154" s="522"/>
      <c r="EB154" s="523"/>
      <c r="EC154" s="527"/>
      <c r="ED154" s="528"/>
      <c r="EE154" s="528"/>
      <c r="EF154" s="529"/>
      <c r="EG154" s="533"/>
      <c r="EH154" s="534"/>
      <c r="EI154" s="534"/>
      <c r="EJ154" s="535"/>
      <c r="EK154" s="533"/>
      <c r="EL154" s="534"/>
      <c r="EM154" s="535"/>
      <c r="EN154" s="533"/>
      <c r="EO154" s="534"/>
      <c r="EP154" s="540"/>
      <c r="EQ154" s="543"/>
      <c r="ER154" s="545"/>
      <c r="ES154" s="490"/>
    </row>
    <row r="155" spans="1:149" ht="16.8" customHeight="1">
      <c r="A155" s="513"/>
      <c r="B155" s="518"/>
      <c r="C155" s="519"/>
      <c r="D155" s="491" t="str">
        <f>D31</f>
        <v/>
      </c>
      <c r="E155" s="491"/>
      <c r="F155" s="491"/>
      <c r="G155" s="492"/>
      <c r="H155" s="493" t="str">
        <f>H31</f>
        <v>予・注</v>
      </c>
      <c r="I155" s="494"/>
      <c r="J155" s="495" t="str">
        <f>J31</f>
        <v>有・無</v>
      </c>
      <c r="K155" s="496"/>
      <c r="L155" s="536"/>
      <c r="M155" s="537"/>
      <c r="N155" s="537"/>
      <c r="O155" s="538"/>
      <c r="P155" s="536"/>
      <c r="Q155" s="537"/>
      <c r="R155" s="538"/>
      <c r="S155" s="536"/>
      <c r="T155" s="537"/>
      <c r="U155" s="541"/>
      <c r="V155" s="46"/>
      <c r="W155" s="47"/>
      <c r="X155" s="48"/>
      <c r="Z155" s="513"/>
      <c r="AA155" s="518"/>
      <c r="AB155" s="519"/>
      <c r="AC155" s="491" t="str">
        <f>AC31</f>
        <v/>
      </c>
      <c r="AD155" s="491"/>
      <c r="AE155" s="491"/>
      <c r="AF155" s="492"/>
      <c r="AG155" s="493" t="str">
        <f>AG31</f>
        <v>予・注</v>
      </c>
      <c r="AH155" s="494"/>
      <c r="AI155" s="495" t="str">
        <f>AI31</f>
        <v>有・無</v>
      </c>
      <c r="AJ155" s="496"/>
      <c r="AK155" s="536"/>
      <c r="AL155" s="537"/>
      <c r="AM155" s="537"/>
      <c r="AN155" s="538"/>
      <c r="AO155" s="536"/>
      <c r="AP155" s="537"/>
      <c r="AQ155" s="538"/>
      <c r="AR155" s="536"/>
      <c r="AS155" s="537"/>
      <c r="AT155" s="541"/>
      <c r="AU155" s="46"/>
      <c r="AV155" s="47"/>
      <c r="AW155" s="48"/>
      <c r="AY155" s="513"/>
      <c r="AZ155" s="518"/>
      <c r="BA155" s="519"/>
      <c r="BB155" s="491" t="str">
        <f>BB31</f>
        <v/>
      </c>
      <c r="BC155" s="491"/>
      <c r="BD155" s="491"/>
      <c r="BE155" s="492"/>
      <c r="BF155" s="493" t="str">
        <f>BF31</f>
        <v>予・注</v>
      </c>
      <c r="BG155" s="494"/>
      <c r="BH155" s="495" t="str">
        <f>BH31</f>
        <v>有・無</v>
      </c>
      <c r="BI155" s="496"/>
      <c r="BJ155" s="536"/>
      <c r="BK155" s="537"/>
      <c r="BL155" s="537"/>
      <c r="BM155" s="538"/>
      <c r="BN155" s="536"/>
      <c r="BO155" s="537"/>
      <c r="BP155" s="538"/>
      <c r="BQ155" s="536"/>
      <c r="BR155" s="537"/>
      <c r="BS155" s="541"/>
      <c r="BT155" s="46"/>
      <c r="BU155" s="47"/>
      <c r="BV155" s="48"/>
      <c r="BX155" s="513"/>
      <c r="BY155" s="518"/>
      <c r="BZ155" s="519"/>
      <c r="CA155" s="491" t="str">
        <f>CA31</f>
        <v/>
      </c>
      <c r="CB155" s="491"/>
      <c r="CC155" s="491"/>
      <c r="CD155" s="492"/>
      <c r="CE155" s="493" t="str">
        <f>CE31</f>
        <v>予・注</v>
      </c>
      <c r="CF155" s="494"/>
      <c r="CG155" s="495" t="str">
        <f>CG31</f>
        <v>有・無</v>
      </c>
      <c r="CH155" s="496"/>
      <c r="CI155" s="536"/>
      <c r="CJ155" s="537"/>
      <c r="CK155" s="537"/>
      <c r="CL155" s="538"/>
      <c r="CM155" s="536"/>
      <c r="CN155" s="537"/>
      <c r="CO155" s="538"/>
      <c r="CP155" s="536"/>
      <c r="CQ155" s="537"/>
      <c r="CR155" s="541"/>
      <c r="CS155" s="46"/>
      <c r="CT155" s="47"/>
      <c r="CU155" s="48"/>
      <c r="CW155" s="513"/>
      <c r="CX155" s="518"/>
      <c r="CY155" s="519"/>
      <c r="CZ155" s="491" t="str">
        <f>CZ31</f>
        <v/>
      </c>
      <c r="DA155" s="491"/>
      <c r="DB155" s="491"/>
      <c r="DC155" s="492"/>
      <c r="DD155" s="493" t="str">
        <f>DD31</f>
        <v>予・注</v>
      </c>
      <c r="DE155" s="494"/>
      <c r="DF155" s="495" t="str">
        <f>DF31</f>
        <v>有・無</v>
      </c>
      <c r="DG155" s="496"/>
      <c r="DH155" s="536"/>
      <c r="DI155" s="537"/>
      <c r="DJ155" s="537"/>
      <c r="DK155" s="538"/>
      <c r="DL155" s="536"/>
      <c r="DM155" s="537"/>
      <c r="DN155" s="538"/>
      <c r="DO155" s="536"/>
      <c r="DP155" s="537"/>
      <c r="DQ155" s="541"/>
      <c r="DR155" s="46"/>
      <c r="DS155" s="47"/>
      <c r="DT155" s="48"/>
      <c r="DV155" s="513"/>
      <c r="DW155" s="518"/>
      <c r="DX155" s="519"/>
      <c r="DY155" s="491" t="str">
        <f>DY31</f>
        <v/>
      </c>
      <c r="DZ155" s="491"/>
      <c r="EA155" s="491"/>
      <c r="EB155" s="492"/>
      <c r="EC155" s="493" t="str">
        <f>EC31</f>
        <v>予・注</v>
      </c>
      <c r="ED155" s="494"/>
      <c r="EE155" s="495" t="str">
        <f>EE31</f>
        <v>有・無</v>
      </c>
      <c r="EF155" s="496"/>
      <c r="EG155" s="536"/>
      <c r="EH155" s="537"/>
      <c r="EI155" s="537"/>
      <c r="EJ155" s="538"/>
      <c r="EK155" s="536"/>
      <c r="EL155" s="537"/>
      <c r="EM155" s="538"/>
      <c r="EN155" s="536"/>
      <c r="EO155" s="537"/>
      <c r="EP155" s="541"/>
      <c r="EQ155" s="46"/>
      <c r="ER155" s="47"/>
      <c r="ES155" s="48"/>
    </row>
    <row r="156" spans="1:149" ht="8.4" customHeight="1">
      <c r="A156" s="511">
        <f t="shared" ref="A156" si="78">A32</f>
        <v>7</v>
      </c>
      <c r="B156" s="514" t="str">
        <f>B32</f>
        <v/>
      </c>
      <c r="C156" s="515"/>
      <c r="D156" s="520" t="str">
        <f>D32</f>
        <v/>
      </c>
      <c r="E156" s="520"/>
      <c r="F156" s="520"/>
      <c r="G156" s="521"/>
      <c r="H156" s="524" t="str">
        <f>H32</f>
        <v/>
      </c>
      <c r="I156" s="525"/>
      <c r="J156" s="525"/>
      <c r="K156" s="526"/>
      <c r="L156" s="530" t="str">
        <f>L32</f>
        <v/>
      </c>
      <c r="M156" s="531"/>
      <c r="N156" s="531"/>
      <c r="O156" s="532"/>
      <c r="P156" s="530" t="str">
        <f>P32</f>
        <v/>
      </c>
      <c r="Q156" s="531"/>
      <c r="R156" s="532"/>
      <c r="S156" s="530" t="str">
        <f>S32</f>
        <v/>
      </c>
      <c r="T156" s="531"/>
      <c r="U156" s="539"/>
      <c r="V156" s="542"/>
      <c r="W156" s="544"/>
      <c r="X156" s="489"/>
      <c r="Z156" s="511">
        <f t="shared" ref="Z156" si="79">Z32</f>
        <v>16</v>
      </c>
      <c r="AA156" s="514" t="str">
        <f>AA32</f>
        <v/>
      </c>
      <c r="AB156" s="515"/>
      <c r="AC156" s="520" t="str">
        <f>AC32</f>
        <v/>
      </c>
      <c r="AD156" s="520"/>
      <c r="AE156" s="520"/>
      <c r="AF156" s="521"/>
      <c r="AG156" s="524" t="str">
        <f>AG32</f>
        <v/>
      </c>
      <c r="AH156" s="525"/>
      <c r="AI156" s="525"/>
      <c r="AJ156" s="526"/>
      <c r="AK156" s="530" t="str">
        <f>AK32</f>
        <v/>
      </c>
      <c r="AL156" s="531"/>
      <c r="AM156" s="531"/>
      <c r="AN156" s="532"/>
      <c r="AO156" s="530" t="str">
        <f>AO32</f>
        <v/>
      </c>
      <c r="AP156" s="531"/>
      <c r="AQ156" s="532"/>
      <c r="AR156" s="530" t="str">
        <f>AR32</f>
        <v/>
      </c>
      <c r="AS156" s="531"/>
      <c r="AT156" s="539"/>
      <c r="AU156" s="542"/>
      <c r="AV156" s="544"/>
      <c r="AW156" s="489"/>
      <c r="AY156" s="511">
        <f t="shared" ref="AY156" si="80">AY32</f>
        <v>25</v>
      </c>
      <c r="AZ156" s="514" t="str">
        <f>AZ32</f>
        <v/>
      </c>
      <c r="BA156" s="515"/>
      <c r="BB156" s="520" t="str">
        <f>BB32</f>
        <v/>
      </c>
      <c r="BC156" s="520"/>
      <c r="BD156" s="520"/>
      <c r="BE156" s="521"/>
      <c r="BF156" s="524" t="str">
        <f>BF32</f>
        <v/>
      </c>
      <c r="BG156" s="525"/>
      <c r="BH156" s="525"/>
      <c r="BI156" s="526"/>
      <c r="BJ156" s="530" t="str">
        <f>BJ32</f>
        <v/>
      </c>
      <c r="BK156" s="531"/>
      <c r="BL156" s="531"/>
      <c r="BM156" s="532"/>
      <c r="BN156" s="530" t="str">
        <f>BN32</f>
        <v/>
      </c>
      <c r="BO156" s="531"/>
      <c r="BP156" s="532"/>
      <c r="BQ156" s="530" t="str">
        <f>BQ32</f>
        <v/>
      </c>
      <c r="BR156" s="531"/>
      <c r="BS156" s="539"/>
      <c r="BT156" s="542"/>
      <c r="BU156" s="544"/>
      <c r="BV156" s="489"/>
      <c r="BX156" s="511">
        <f t="shared" ref="BX156" si="81">BX32</f>
        <v>34</v>
      </c>
      <c r="BY156" s="514" t="str">
        <f>BY32</f>
        <v/>
      </c>
      <c r="BZ156" s="515"/>
      <c r="CA156" s="520" t="str">
        <f>CA32</f>
        <v/>
      </c>
      <c r="CB156" s="520"/>
      <c r="CC156" s="520"/>
      <c r="CD156" s="521"/>
      <c r="CE156" s="524" t="str">
        <f>CE32</f>
        <v/>
      </c>
      <c r="CF156" s="525"/>
      <c r="CG156" s="525"/>
      <c r="CH156" s="526"/>
      <c r="CI156" s="530" t="str">
        <f>CI32</f>
        <v/>
      </c>
      <c r="CJ156" s="531"/>
      <c r="CK156" s="531"/>
      <c r="CL156" s="532"/>
      <c r="CM156" s="530" t="str">
        <f>CM32</f>
        <v/>
      </c>
      <c r="CN156" s="531"/>
      <c r="CO156" s="532"/>
      <c r="CP156" s="530" t="str">
        <f>CP32</f>
        <v/>
      </c>
      <c r="CQ156" s="531"/>
      <c r="CR156" s="539"/>
      <c r="CS156" s="542"/>
      <c r="CT156" s="544"/>
      <c r="CU156" s="489"/>
      <c r="CW156" s="511">
        <f t="shared" ref="CW156" si="82">CW32</f>
        <v>43</v>
      </c>
      <c r="CX156" s="514" t="str">
        <f>CX32</f>
        <v/>
      </c>
      <c r="CY156" s="515"/>
      <c r="CZ156" s="520" t="str">
        <f>CZ32</f>
        <v/>
      </c>
      <c r="DA156" s="520"/>
      <c r="DB156" s="520"/>
      <c r="DC156" s="521"/>
      <c r="DD156" s="524" t="str">
        <f>DD32</f>
        <v/>
      </c>
      <c r="DE156" s="525"/>
      <c r="DF156" s="525"/>
      <c r="DG156" s="526"/>
      <c r="DH156" s="530" t="str">
        <f>DH32</f>
        <v/>
      </c>
      <c r="DI156" s="531"/>
      <c r="DJ156" s="531"/>
      <c r="DK156" s="532"/>
      <c r="DL156" s="530" t="str">
        <f>DL32</f>
        <v/>
      </c>
      <c r="DM156" s="531"/>
      <c r="DN156" s="532"/>
      <c r="DO156" s="530" t="str">
        <f>DO32</f>
        <v/>
      </c>
      <c r="DP156" s="531"/>
      <c r="DQ156" s="539"/>
      <c r="DR156" s="542"/>
      <c r="DS156" s="544"/>
      <c r="DT156" s="489"/>
      <c r="DV156" s="511">
        <f t="shared" ref="DV156" si="83">DV32</f>
        <v>52</v>
      </c>
      <c r="DW156" s="514" t="str">
        <f>DW32</f>
        <v/>
      </c>
      <c r="DX156" s="515"/>
      <c r="DY156" s="520" t="str">
        <f>DY32</f>
        <v/>
      </c>
      <c r="DZ156" s="520"/>
      <c r="EA156" s="520"/>
      <c r="EB156" s="521"/>
      <c r="EC156" s="524" t="str">
        <f>EC32</f>
        <v/>
      </c>
      <c r="ED156" s="525"/>
      <c r="EE156" s="525"/>
      <c r="EF156" s="526"/>
      <c r="EG156" s="530" t="str">
        <f>EG32</f>
        <v/>
      </c>
      <c r="EH156" s="531"/>
      <c r="EI156" s="531"/>
      <c r="EJ156" s="532"/>
      <c r="EK156" s="530" t="str">
        <f>EK32</f>
        <v/>
      </c>
      <c r="EL156" s="531"/>
      <c r="EM156" s="532"/>
      <c r="EN156" s="530" t="str">
        <f>EN32</f>
        <v/>
      </c>
      <c r="EO156" s="531"/>
      <c r="EP156" s="539"/>
      <c r="EQ156" s="542"/>
      <c r="ER156" s="544"/>
      <c r="ES156" s="489"/>
    </row>
    <row r="157" spans="1:149" ht="8.4" customHeight="1">
      <c r="A157" s="512"/>
      <c r="B157" s="516"/>
      <c r="C157" s="517"/>
      <c r="D157" s="522"/>
      <c r="E157" s="522"/>
      <c r="F157" s="522"/>
      <c r="G157" s="523"/>
      <c r="H157" s="527"/>
      <c r="I157" s="528"/>
      <c r="J157" s="528"/>
      <c r="K157" s="529"/>
      <c r="L157" s="533"/>
      <c r="M157" s="534"/>
      <c r="N157" s="534"/>
      <c r="O157" s="535"/>
      <c r="P157" s="533"/>
      <c r="Q157" s="534"/>
      <c r="R157" s="535"/>
      <c r="S157" s="533"/>
      <c r="T157" s="534"/>
      <c r="U157" s="540"/>
      <c r="V157" s="543"/>
      <c r="W157" s="545"/>
      <c r="X157" s="490"/>
      <c r="Z157" s="512"/>
      <c r="AA157" s="516"/>
      <c r="AB157" s="517"/>
      <c r="AC157" s="522"/>
      <c r="AD157" s="522"/>
      <c r="AE157" s="522"/>
      <c r="AF157" s="523"/>
      <c r="AG157" s="527"/>
      <c r="AH157" s="528"/>
      <c r="AI157" s="528"/>
      <c r="AJ157" s="529"/>
      <c r="AK157" s="533"/>
      <c r="AL157" s="534"/>
      <c r="AM157" s="534"/>
      <c r="AN157" s="535"/>
      <c r="AO157" s="533"/>
      <c r="AP157" s="534"/>
      <c r="AQ157" s="535"/>
      <c r="AR157" s="533"/>
      <c r="AS157" s="534"/>
      <c r="AT157" s="540"/>
      <c r="AU157" s="543"/>
      <c r="AV157" s="545"/>
      <c r="AW157" s="490"/>
      <c r="AY157" s="512"/>
      <c r="AZ157" s="516"/>
      <c r="BA157" s="517"/>
      <c r="BB157" s="522"/>
      <c r="BC157" s="522"/>
      <c r="BD157" s="522"/>
      <c r="BE157" s="523"/>
      <c r="BF157" s="527"/>
      <c r="BG157" s="528"/>
      <c r="BH157" s="528"/>
      <c r="BI157" s="529"/>
      <c r="BJ157" s="533"/>
      <c r="BK157" s="534"/>
      <c r="BL157" s="534"/>
      <c r="BM157" s="535"/>
      <c r="BN157" s="533"/>
      <c r="BO157" s="534"/>
      <c r="BP157" s="535"/>
      <c r="BQ157" s="533"/>
      <c r="BR157" s="534"/>
      <c r="BS157" s="540"/>
      <c r="BT157" s="543"/>
      <c r="BU157" s="545"/>
      <c r="BV157" s="490"/>
      <c r="BX157" s="512"/>
      <c r="BY157" s="516"/>
      <c r="BZ157" s="517"/>
      <c r="CA157" s="522"/>
      <c r="CB157" s="522"/>
      <c r="CC157" s="522"/>
      <c r="CD157" s="523"/>
      <c r="CE157" s="527"/>
      <c r="CF157" s="528"/>
      <c r="CG157" s="528"/>
      <c r="CH157" s="529"/>
      <c r="CI157" s="533"/>
      <c r="CJ157" s="534"/>
      <c r="CK157" s="534"/>
      <c r="CL157" s="535"/>
      <c r="CM157" s="533"/>
      <c r="CN157" s="534"/>
      <c r="CO157" s="535"/>
      <c r="CP157" s="533"/>
      <c r="CQ157" s="534"/>
      <c r="CR157" s="540"/>
      <c r="CS157" s="543"/>
      <c r="CT157" s="545"/>
      <c r="CU157" s="490"/>
      <c r="CW157" s="512"/>
      <c r="CX157" s="516"/>
      <c r="CY157" s="517"/>
      <c r="CZ157" s="522"/>
      <c r="DA157" s="522"/>
      <c r="DB157" s="522"/>
      <c r="DC157" s="523"/>
      <c r="DD157" s="527"/>
      <c r="DE157" s="528"/>
      <c r="DF157" s="528"/>
      <c r="DG157" s="529"/>
      <c r="DH157" s="533"/>
      <c r="DI157" s="534"/>
      <c r="DJ157" s="534"/>
      <c r="DK157" s="535"/>
      <c r="DL157" s="533"/>
      <c r="DM157" s="534"/>
      <c r="DN157" s="535"/>
      <c r="DO157" s="533"/>
      <c r="DP157" s="534"/>
      <c r="DQ157" s="540"/>
      <c r="DR157" s="543"/>
      <c r="DS157" s="545"/>
      <c r="DT157" s="490"/>
      <c r="DV157" s="512"/>
      <c r="DW157" s="516"/>
      <c r="DX157" s="517"/>
      <c r="DY157" s="522"/>
      <c r="DZ157" s="522"/>
      <c r="EA157" s="522"/>
      <c r="EB157" s="523"/>
      <c r="EC157" s="527"/>
      <c r="ED157" s="528"/>
      <c r="EE157" s="528"/>
      <c r="EF157" s="529"/>
      <c r="EG157" s="533"/>
      <c r="EH157" s="534"/>
      <c r="EI157" s="534"/>
      <c r="EJ157" s="535"/>
      <c r="EK157" s="533"/>
      <c r="EL157" s="534"/>
      <c r="EM157" s="535"/>
      <c r="EN157" s="533"/>
      <c r="EO157" s="534"/>
      <c r="EP157" s="540"/>
      <c r="EQ157" s="543"/>
      <c r="ER157" s="545"/>
      <c r="ES157" s="490"/>
    </row>
    <row r="158" spans="1:149" ht="16.8" customHeight="1">
      <c r="A158" s="513"/>
      <c r="B158" s="518"/>
      <c r="C158" s="519"/>
      <c r="D158" s="491" t="str">
        <f>D34</f>
        <v/>
      </c>
      <c r="E158" s="491"/>
      <c r="F158" s="491"/>
      <c r="G158" s="492"/>
      <c r="H158" s="493" t="str">
        <f>H34</f>
        <v>予・注</v>
      </c>
      <c r="I158" s="494"/>
      <c r="J158" s="495" t="str">
        <f>J34</f>
        <v>有・無</v>
      </c>
      <c r="K158" s="496"/>
      <c r="L158" s="536"/>
      <c r="M158" s="537"/>
      <c r="N158" s="537"/>
      <c r="O158" s="538"/>
      <c r="P158" s="536"/>
      <c r="Q158" s="537"/>
      <c r="R158" s="538"/>
      <c r="S158" s="536"/>
      <c r="T158" s="537"/>
      <c r="U158" s="541"/>
      <c r="V158" s="46"/>
      <c r="W158" s="47"/>
      <c r="X158" s="48"/>
      <c r="Z158" s="513"/>
      <c r="AA158" s="518"/>
      <c r="AB158" s="519"/>
      <c r="AC158" s="491" t="str">
        <f>AC34</f>
        <v/>
      </c>
      <c r="AD158" s="491"/>
      <c r="AE158" s="491"/>
      <c r="AF158" s="492"/>
      <c r="AG158" s="493" t="str">
        <f>AG34</f>
        <v>予・注</v>
      </c>
      <c r="AH158" s="494"/>
      <c r="AI158" s="495" t="str">
        <f>AI34</f>
        <v>有・無</v>
      </c>
      <c r="AJ158" s="496"/>
      <c r="AK158" s="536"/>
      <c r="AL158" s="537"/>
      <c r="AM158" s="537"/>
      <c r="AN158" s="538"/>
      <c r="AO158" s="536"/>
      <c r="AP158" s="537"/>
      <c r="AQ158" s="538"/>
      <c r="AR158" s="536"/>
      <c r="AS158" s="537"/>
      <c r="AT158" s="541"/>
      <c r="AU158" s="46"/>
      <c r="AV158" s="47"/>
      <c r="AW158" s="48"/>
      <c r="AY158" s="513"/>
      <c r="AZ158" s="518"/>
      <c r="BA158" s="519"/>
      <c r="BB158" s="491" t="str">
        <f>BB34</f>
        <v/>
      </c>
      <c r="BC158" s="491"/>
      <c r="BD158" s="491"/>
      <c r="BE158" s="492"/>
      <c r="BF158" s="493" t="str">
        <f>BF34</f>
        <v>予・注</v>
      </c>
      <c r="BG158" s="494"/>
      <c r="BH158" s="495" t="str">
        <f>BH34</f>
        <v>有・無</v>
      </c>
      <c r="BI158" s="496"/>
      <c r="BJ158" s="536"/>
      <c r="BK158" s="537"/>
      <c r="BL158" s="537"/>
      <c r="BM158" s="538"/>
      <c r="BN158" s="536"/>
      <c r="BO158" s="537"/>
      <c r="BP158" s="538"/>
      <c r="BQ158" s="536"/>
      <c r="BR158" s="537"/>
      <c r="BS158" s="541"/>
      <c r="BT158" s="46"/>
      <c r="BU158" s="47"/>
      <c r="BV158" s="48"/>
      <c r="BX158" s="513"/>
      <c r="BY158" s="518"/>
      <c r="BZ158" s="519"/>
      <c r="CA158" s="491" t="str">
        <f>CA34</f>
        <v/>
      </c>
      <c r="CB158" s="491"/>
      <c r="CC158" s="491"/>
      <c r="CD158" s="492"/>
      <c r="CE158" s="493" t="str">
        <f>CE34</f>
        <v>予・注</v>
      </c>
      <c r="CF158" s="494"/>
      <c r="CG158" s="495" t="str">
        <f>CG34</f>
        <v>有・無</v>
      </c>
      <c r="CH158" s="496"/>
      <c r="CI158" s="536"/>
      <c r="CJ158" s="537"/>
      <c r="CK158" s="537"/>
      <c r="CL158" s="538"/>
      <c r="CM158" s="536"/>
      <c r="CN158" s="537"/>
      <c r="CO158" s="538"/>
      <c r="CP158" s="536"/>
      <c r="CQ158" s="537"/>
      <c r="CR158" s="541"/>
      <c r="CS158" s="46"/>
      <c r="CT158" s="47"/>
      <c r="CU158" s="48"/>
      <c r="CW158" s="513"/>
      <c r="CX158" s="518"/>
      <c r="CY158" s="519"/>
      <c r="CZ158" s="491" t="str">
        <f>CZ34</f>
        <v/>
      </c>
      <c r="DA158" s="491"/>
      <c r="DB158" s="491"/>
      <c r="DC158" s="492"/>
      <c r="DD158" s="493" t="str">
        <f>DD34</f>
        <v>予・注</v>
      </c>
      <c r="DE158" s="494"/>
      <c r="DF158" s="495" t="str">
        <f>DF34</f>
        <v>有・無</v>
      </c>
      <c r="DG158" s="496"/>
      <c r="DH158" s="536"/>
      <c r="DI158" s="537"/>
      <c r="DJ158" s="537"/>
      <c r="DK158" s="538"/>
      <c r="DL158" s="536"/>
      <c r="DM158" s="537"/>
      <c r="DN158" s="538"/>
      <c r="DO158" s="536"/>
      <c r="DP158" s="537"/>
      <c r="DQ158" s="541"/>
      <c r="DR158" s="46"/>
      <c r="DS158" s="47"/>
      <c r="DT158" s="48"/>
      <c r="DV158" s="513"/>
      <c r="DW158" s="518"/>
      <c r="DX158" s="519"/>
      <c r="DY158" s="491" t="str">
        <f>DY34</f>
        <v/>
      </c>
      <c r="DZ158" s="491"/>
      <c r="EA158" s="491"/>
      <c r="EB158" s="492"/>
      <c r="EC158" s="493" t="str">
        <f>EC34</f>
        <v>予・注</v>
      </c>
      <c r="ED158" s="494"/>
      <c r="EE158" s="495" t="str">
        <f>EE34</f>
        <v>有・無</v>
      </c>
      <c r="EF158" s="496"/>
      <c r="EG158" s="536"/>
      <c r="EH158" s="537"/>
      <c r="EI158" s="537"/>
      <c r="EJ158" s="538"/>
      <c r="EK158" s="536"/>
      <c r="EL158" s="537"/>
      <c r="EM158" s="538"/>
      <c r="EN158" s="536"/>
      <c r="EO158" s="537"/>
      <c r="EP158" s="541"/>
      <c r="EQ158" s="46"/>
      <c r="ER158" s="47"/>
      <c r="ES158" s="48"/>
    </row>
    <row r="159" spans="1:149" ht="8.4" customHeight="1">
      <c r="A159" s="511">
        <f t="shared" ref="A159" si="84">A35</f>
        <v>8</v>
      </c>
      <c r="B159" s="514" t="str">
        <f>B35</f>
        <v/>
      </c>
      <c r="C159" s="515"/>
      <c r="D159" s="520" t="str">
        <f>D35</f>
        <v/>
      </c>
      <c r="E159" s="520"/>
      <c r="F159" s="520"/>
      <c r="G159" s="521"/>
      <c r="H159" s="524" t="str">
        <f>H35</f>
        <v/>
      </c>
      <c r="I159" s="525"/>
      <c r="J159" s="525"/>
      <c r="K159" s="526"/>
      <c r="L159" s="530" t="str">
        <f>L35</f>
        <v/>
      </c>
      <c r="M159" s="531"/>
      <c r="N159" s="531"/>
      <c r="O159" s="532"/>
      <c r="P159" s="530" t="str">
        <f>P35</f>
        <v/>
      </c>
      <c r="Q159" s="531"/>
      <c r="R159" s="532"/>
      <c r="S159" s="530" t="str">
        <f>S35</f>
        <v/>
      </c>
      <c r="T159" s="531"/>
      <c r="U159" s="539"/>
      <c r="V159" s="542"/>
      <c r="W159" s="544"/>
      <c r="X159" s="489"/>
      <c r="Z159" s="511">
        <f t="shared" ref="Z159" si="85">Z35</f>
        <v>17</v>
      </c>
      <c r="AA159" s="514" t="str">
        <f>AA35</f>
        <v/>
      </c>
      <c r="AB159" s="515"/>
      <c r="AC159" s="520" t="str">
        <f>AC35</f>
        <v/>
      </c>
      <c r="AD159" s="520"/>
      <c r="AE159" s="520"/>
      <c r="AF159" s="521"/>
      <c r="AG159" s="524" t="str">
        <f>AG35</f>
        <v/>
      </c>
      <c r="AH159" s="525"/>
      <c r="AI159" s="525"/>
      <c r="AJ159" s="526"/>
      <c r="AK159" s="530" t="str">
        <f>AK35</f>
        <v/>
      </c>
      <c r="AL159" s="531"/>
      <c r="AM159" s="531"/>
      <c r="AN159" s="532"/>
      <c r="AO159" s="530" t="str">
        <f>AO35</f>
        <v/>
      </c>
      <c r="AP159" s="531"/>
      <c r="AQ159" s="532"/>
      <c r="AR159" s="530" t="str">
        <f>AR35</f>
        <v/>
      </c>
      <c r="AS159" s="531"/>
      <c r="AT159" s="539"/>
      <c r="AU159" s="542"/>
      <c r="AV159" s="544"/>
      <c r="AW159" s="489"/>
      <c r="AY159" s="511">
        <f t="shared" ref="AY159" si="86">AY35</f>
        <v>26</v>
      </c>
      <c r="AZ159" s="514" t="str">
        <f>AZ35</f>
        <v/>
      </c>
      <c r="BA159" s="515"/>
      <c r="BB159" s="520" t="str">
        <f>BB35</f>
        <v/>
      </c>
      <c r="BC159" s="520"/>
      <c r="BD159" s="520"/>
      <c r="BE159" s="521"/>
      <c r="BF159" s="524" t="str">
        <f>BF35</f>
        <v/>
      </c>
      <c r="BG159" s="525"/>
      <c r="BH159" s="525"/>
      <c r="BI159" s="526"/>
      <c r="BJ159" s="530" t="str">
        <f>BJ35</f>
        <v/>
      </c>
      <c r="BK159" s="531"/>
      <c r="BL159" s="531"/>
      <c r="BM159" s="532"/>
      <c r="BN159" s="530" t="str">
        <f>BN35</f>
        <v/>
      </c>
      <c r="BO159" s="531"/>
      <c r="BP159" s="532"/>
      <c r="BQ159" s="530" t="str">
        <f>BQ35</f>
        <v/>
      </c>
      <c r="BR159" s="531"/>
      <c r="BS159" s="539"/>
      <c r="BT159" s="542"/>
      <c r="BU159" s="544"/>
      <c r="BV159" s="489"/>
      <c r="BX159" s="511">
        <f t="shared" ref="BX159" si="87">BX35</f>
        <v>35</v>
      </c>
      <c r="BY159" s="514" t="str">
        <f>BY35</f>
        <v/>
      </c>
      <c r="BZ159" s="515"/>
      <c r="CA159" s="520" t="str">
        <f>CA35</f>
        <v/>
      </c>
      <c r="CB159" s="520"/>
      <c r="CC159" s="520"/>
      <c r="CD159" s="521"/>
      <c r="CE159" s="524" t="str">
        <f>CE35</f>
        <v/>
      </c>
      <c r="CF159" s="525"/>
      <c r="CG159" s="525"/>
      <c r="CH159" s="526"/>
      <c r="CI159" s="530" t="str">
        <f>CI35</f>
        <v/>
      </c>
      <c r="CJ159" s="531"/>
      <c r="CK159" s="531"/>
      <c r="CL159" s="532"/>
      <c r="CM159" s="530" t="str">
        <f>CM35</f>
        <v/>
      </c>
      <c r="CN159" s="531"/>
      <c r="CO159" s="532"/>
      <c r="CP159" s="530" t="str">
        <f>CP35</f>
        <v/>
      </c>
      <c r="CQ159" s="531"/>
      <c r="CR159" s="539"/>
      <c r="CS159" s="542"/>
      <c r="CT159" s="544"/>
      <c r="CU159" s="489"/>
      <c r="CW159" s="511">
        <f t="shared" ref="CW159" si="88">CW35</f>
        <v>44</v>
      </c>
      <c r="CX159" s="514" t="str">
        <f>CX35</f>
        <v/>
      </c>
      <c r="CY159" s="515"/>
      <c r="CZ159" s="520" t="str">
        <f>CZ35</f>
        <v/>
      </c>
      <c r="DA159" s="520"/>
      <c r="DB159" s="520"/>
      <c r="DC159" s="521"/>
      <c r="DD159" s="524" t="str">
        <f>DD35</f>
        <v/>
      </c>
      <c r="DE159" s="525"/>
      <c r="DF159" s="525"/>
      <c r="DG159" s="526"/>
      <c r="DH159" s="530" t="str">
        <f>DH35</f>
        <v/>
      </c>
      <c r="DI159" s="531"/>
      <c r="DJ159" s="531"/>
      <c r="DK159" s="532"/>
      <c r="DL159" s="530" t="str">
        <f>DL35</f>
        <v/>
      </c>
      <c r="DM159" s="531"/>
      <c r="DN159" s="532"/>
      <c r="DO159" s="530" t="str">
        <f>DO35</f>
        <v/>
      </c>
      <c r="DP159" s="531"/>
      <c r="DQ159" s="539"/>
      <c r="DR159" s="542"/>
      <c r="DS159" s="544"/>
      <c r="DT159" s="489"/>
      <c r="DV159" s="511">
        <f t="shared" ref="DV159" si="89">DV35</f>
        <v>53</v>
      </c>
      <c r="DW159" s="514" t="str">
        <f>DW35</f>
        <v/>
      </c>
      <c r="DX159" s="515"/>
      <c r="DY159" s="520" t="str">
        <f>DY35</f>
        <v/>
      </c>
      <c r="DZ159" s="520"/>
      <c r="EA159" s="520"/>
      <c r="EB159" s="521"/>
      <c r="EC159" s="524" t="str">
        <f>EC35</f>
        <v/>
      </c>
      <c r="ED159" s="525"/>
      <c r="EE159" s="525"/>
      <c r="EF159" s="526"/>
      <c r="EG159" s="530" t="str">
        <f>EG35</f>
        <v/>
      </c>
      <c r="EH159" s="531"/>
      <c r="EI159" s="531"/>
      <c r="EJ159" s="532"/>
      <c r="EK159" s="530" t="str">
        <f>EK35</f>
        <v/>
      </c>
      <c r="EL159" s="531"/>
      <c r="EM159" s="532"/>
      <c r="EN159" s="530" t="str">
        <f>EN35</f>
        <v/>
      </c>
      <c r="EO159" s="531"/>
      <c r="EP159" s="539"/>
      <c r="EQ159" s="542"/>
      <c r="ER159" s="544"/>
      <c r="ES159" s="489"/>
    </row>
    <row r="160" spans="1:149" ht="8.4" customHeight="1">
      <c r="A160" s="512"/>
      <c r="B160" s="516"/>
      <c r="C160" s="517"/>
      <c r="D160" s="522"/>
      <c r="E160" s="522"/>
      <c r="F160" s="522"/>
      <c r="G160" s="523"/>
      <c r="H160" s="527"/>
      <c r="I160" s="528"/>
      <c r="J160" s="528"/>
      <c r="K160" s="529"/>
      <c r="L160" s="533"/>
      <c r="M160" s="534"/>
      <c r="N160" s="534"/>
      <c r="O160" s="535"/>
      <c r="P160" s="533"/>
      <c r="Q160" s="534"/>
      <c r="R160" s="535"/>
      <c r="S160" s="533"/>
      <c r="T160" s="534"/>
      <c r="U160" s="540"/>
      <c r="V160" s="543"/>
      <c r="W160" s="545"/>
      <c r="X160" s="490"/>
      <c r="Z160" s="512"/>
      <c r="AA160" s="516"/>
      <c r="AB160" s="517"/>
      <c r="AC160" s="522"/>
      <c r="AD160" s="522"/>
      <c r="AE160" s="522"/>
      <c r="AF160" s="523"/>
      <c r="AG160" s="527"/>
      <c r="AH160" s="528"/>
      <c r="AI160" s="528"/>
      <c r="AJ160" s="529"/>
      <c r="AK160" s="533"/>
      <c r="AL160" s="534"/>
      <c r="AM160" s="534"/>
      <c r="AN160" s="535"/>
      <c r="AO160" s="533"/>
      <c r="AP160" s="534"/>
      <c r="AQ160" s="535"/>
      <c r="AR160" s="533"/>
      <c r="AS160" s="534"/>
      <c r="AT160" s="540"/>
      <c r="AU160" s="543"/>
      <c r="AV160" s="545"/>
      <c r="AW160" s="490"/>
      <c r="AY160" s="512"/>
      <c r="AZ160" s="516"/>
      <c r="BA160" s="517"/>
      <c r="BB160" s="522"/>
      <c r="BC160" s="522"/>
      <c r="BD160" s="522"/>
      <c r="BE160" s="523"/>
      <c r="BF160" s="527"/>
      <c r="BG160" s="528"/>
      <c r="BH160" s="528"/>
      <c r="BI160" s="529"/>
      <c r="BJ160" s="533"/>
      <c r="BK160" s="534"/>
      <c r="BL160" s="534"/>
      <c r="BM160" s="535"/>
      <c r="BN160" s="533"/>
      <c r="BO160" s="534"/>
      <c r="BP160" s="535"/>
      <c r="BQ160" s="533"/>
      <c r="BR160" s="534"/>
      <c r="BS160" s="540"/>
      <c r="BT160" s="543"/>
      <c r="BU160" s="545"/>
      <c r="BV160" s="490"/>
      <c r="BX160" s="512"/>
      <c r="BY160" s="516"/>
      <c r="BZ160" s="517"/>
      <c r="CA160" s="522"/>
      <c r="CB160" s="522"/>
      <c r="CC160" s="522"/>
      <c r="CD160" s="523"/>
      <c r="CE160" s="527"/>
      <c r="CF160" s="528"/>
      <c r="CG160" s="528"/>
      <c r="CH160" s="529"/>
      <c r="CI160" s="533"/>
      <c r="CJ160" s="534"/>
      <c r="CK160" s="534"/>
      <c r="CL160" s="535"/>
      <c r="CM160" s="533"/>
      <c r="CN160" s="534"/>
      <c r="CO160" s="535"/>
      <c r="CP160" s="533"/>
      <c r="CQ160" s="534"/>
      <c r="CR160" s="540"/>
      <c r="CS160" s="543"/>
      <c r="CT160" s="545"/>
      <c r="CU160" s="490"/>
      <c r="CW160" s="512"/>
      <c r="CX160" s="516"/>
      <c r="CY160" s="517"/>
      <c r="CZ160" s="522"/>
      <c r="DA160" s="522"/>
      <c r="DB160" s="522"/>
      <c r="DC160" s="523"/>
      <c r="DD160" s="527"/>
      <c r="DE160" s="528"/>
      <c r="DF160" s="528"/>
      <c r="DG160" s="529"/>
      <c r="DH160" s="533"/>
      <c r="DI160" s="534"/>
      <c r="DJ160" s="534"/>
      <c r="DK160" s="535"/>
      <c r="DL160" s="533"/>
      <c r="DM160" s="534"/>
      <c r="DN160" s="535"/>
      <c r="DO160" s="533"/>
      <c r="DP160" s="534"/>
      <c r="DQ160" s="540"/>
      <c r="DR160" s="543"/>
      <c r="DS160" s="545"/>
      <c r="DT160" s="490"/>
      <c r="DV160" s="512"/>
      <c r="DW160" s="516"/>
      <c r="DX160" s="517"/>
      <c r="DY160" s="522"/>
      <c r="DZ160" s="522"/>
      <c r="EA160" s="522"/>
      <c r="EB160" s="523"/>
      <c r="EC160" s="527"/>
      <c r="ED160" s="528"/>
      <c r="EE160" s="528"/>
      <c r="EF160" s="529"/>
      <c r="EG160" s="533"/>
      <c r="EH160" s="534"/>
      <c r="EI160" s="534"/>
      <c r="EJ160" s="535"/>
      <c r="EK160" s="533"/>
      <c r="EL160" s="534"/>
      <c r="EM160" s="535"/>
      <c r="EN160" s="533"/>
      <c r="EO160" s="534"/>
      <c r="EP160" s="540"/>
      <c r="EQ160" s="543"/>
      <c r="ER160" s="545"/>
      <c r="ES160" s="490"/>
    </row>
    <row r="161" spans="1:149" ht="16.8" customHeight="1">
      <c r="A161" s="513"/>
      <c r="B161" s="518"/>
      <c r="C161" s="519"/>
      <c r="D161" s="491" t="str">
        <f>D37</f>
        <v/>
      </c>
      <c r="E161" s="491"/>
      <c r="F161" s="491"/>
      <c r="G161" s="492"/>
      <c r="H161" s="493" t="str">
        <f>H37</f>
        <v>予・注</v>
      </c>
      <c r="I161" s="494"/>
      <c r="J161" s="495" t="str">
        <f>J37</f>
        <v>有・無</v>
      </c>
      <c r="K161" s="496"/>
      <c r="L161" s="536"/>
      <c r="M161" s="537"/>
      <c r="N161" s="537"/>
      <c r="O161" s="538"/>
      <c r="P161" s="536"/>
      <c r="Q161" s="537"/>
      <c r="R161" s="538"/>
      <c r="S161" s="536"/>
      <c r="T161" s="537"/>
      <c r="U161" s="541"/>
      <c r="V161" s="46"/>
      <c r="W161" s="47"/>
      <c r="X161" s="48"/>
      <c r="Z161" s="513"/>
      <c r="AA161" s="518"/>
      <c r="AB161" s="519"/>
      <c r="AC161" s="491" t="str">
        <f>AC37</f>
        <v/>
      </c>
      <c r="AD161" s="491"/>
      <c r="AE161" s="491"/>
      <c r="AF161" s="492"/>
      <c r="AG161" s="493" t="str">
        <f>AG37</f>
        <v>予・注</v>
      </c>
      <c r="AH161" s="494"/>
      <c r="AI161" s="495" t="str">
        <f>AI37</f>
        <v>有・無</v>
      </c>
      <c r="AJ161" s="496"/>
      <c r="AK161" s="536"/>
      <c r="AL161" s="537"/>
      <c r="AM161" s="537"/>
      <c r="AN161" s="538"/>
      <c r="AO161" s="536"/>
      <c r="AP161" s="537"/>
      <c r="AQ161" s="538"/>
      <c r="AR161" s="536"/>
      <c r="AS161" s="537"/>
      <c r="AT161" s="541"/>
      <c r="AU161" s="46"/>
      <c r="AV161" s="47"/>
      <c r="AW161" s="48"/>
      <c r="AY161" s="513"/>
      <c r="AZ161" s="518"/>
      <c r="BA161" s="519"/>
      <c r="BB161" s="491" t="str">
        <f>BB37</f>
        <v/>
      </c>
      <c r="BC161" s="491"/>
      <c r="BD161" s="491"/>
      <c r="BE161" s="492"/>
      <c r="BF161" s="493" t="str">
        <f>BF37</f>
        <v>予・注</v>
      </c>
      <c r="BG161" s="494"/>
      <c r="BH161" s="495" t="str">
        <f>BH37</f>
        <v>有・無</v>
      </c>
      <c r="BI161" s="496"/>
      <c r="BJ161" s="536"/>
      <c r="BK161" s="537"/>
      <c r="BL161" s="537"/>
      <c r="BM161" s="538"/>
      <c r="BN161" s="536"/>
      <c r="BO161" s="537"/>
      <c r="BP161" s="538"/>
      <c r="BQ161" s="536"/>
      <c r="BR161" s="537"/>
      <c r="BS161" s="541"/>
      <c r="BT161" s="46"/>
      <c r="BU161" s="47"/>
      <c r="BV161" s="48"/>
      <c r="BX161" s="513"/>
      <c r="BY161" s="518"/>
      <c r="BZ161" s="519"/>
      <c r="CA161" s="491" t="str">
        <f>CA37</f>
        <v/>
      </c>
      <c r="CB161" s="491"/>
      <c r="CC161" s="491"/>
      <c r="CD161" s="492"/>
      <c r="CE161" s="493" t="str">
        <f>CE37</f>
        <v>予・注</v>
      </c>
      <c r="CF161" s="494"/>
      <c r="CG161" s="495" t="str">
        <f>CG37</f>
        <v>有・無</v>
      </c>
      <c r="CH161" s="496"/>
      <c r="CI161" s="536"/>
      <c r="CJ161" s="537"/>
      <c r="CK161" s="537"/>
      <c r="CL161" s="538"/>
      <c r="CM161" s="536"/>
      <c r="CN161" s="537"/>
      <c r="CO161" s="538"/>
      <c r="CP161" s="536"/>
      <c r="CQ161" s="537"/>
      <c r="CR161" s="541"/>
      <c r="CS161" s="46"/>
      <c r="CT161" s="47"/>
      <c r="CU161" s="48"/>
      <c r="CW161" s="513"/>
      <c r="CX161" s="518"/>
      <c r="CY161" s="519"/>
      <c r="CZ161" s="491" t="str">
        <f>CZ37</f>
        <v/>
      </c>
      <c r="DA161" s="491"/>
      <c r="DB161" s="491"/>
      <c r="DC161" s="492"/>
      <c r="DD161" s="493" t="str">
        <f>DD37</f>
        <v>予・注</v>
      </c>
      <c r="DE161" s="494"/>
      <c r="DF161" s="495" t="str">
        <f>DF37</f>
        <v>有・無</v>
      </c>
      <c r="DG161" s="496"/>
      <c r="DH161" s="536"/>
      <c r="DI161" s="537"/>
      <c r="DJ161" s="537"/>
      <c r="DK161" s="538"/>
      <c r="DL161" s="536"/>
      <c r="DM161" s="537"/>
      <c r="DN161" s="538"/>
      <c r="DO161" s="536"/>
      <c r="DP161" s="537"/>
      <c r="DQ161" s="541"/>
      <c r="DR161" s="46"/>
      <c r="DS161" s="47"/>
      <c r="DT161" s="48"/>
      <c r="DV161" s="513"/>
      <c r="DW161" s="518"/>
      <c r="DX161" s="519"/>
      <c r="DY161" s="491" t="str">
        <f>DY37</f>
        <v/>
      </c>
      <c r="DZ161" s="491"/>
      <c r="EA161" s="491"/>
      <c r="EB161" s="492"/>
      <c r="EC161" s="493" t="str">
        <f>EC37</f>
        <v>予・注</v>
      </c>
      <c r="ED161" s="494"/>
      <c r="EE161" s="495" t="str">
        <f>EE37</f>
        <v>有・無</v>
      </c>
      <c r="EF161" s="496"/>
      <c r="EG161" s="536"/>
      <c r="EH161" s="537"/>
      <c r="EI161" s="537"/>
      <c r="EJ161" s="538"/>
      <c r="EK161" s="536"/>
      <c r="EL161" s="537"/>
      <c r="EM161" s="538"/>
      <c r="EN161" s="536"/>
      <c r="EO161" s="537"/>
      <c r="EP161" s="541"/>
      <c r="EQ161" s="46"/>
      <c r="ER161" s="47"/>
      <c r="ES161" s="48"/>
    </row>
    <row r="162" spans="1:149" ht="8.4" customHeight="1">
      <c r="A162" s="511">
        <f t="shared" ref="A162" si="90">A38</f>
        <v>9</v>
      </c>
      <c r="B162" s="514" t="str">
        <f>B38</f>
        <v/>
      </c>
      <c r="C162" s="515"/>
      <c r="D162" s="520" t="str">
        <f>D38</f>
        <v/>
      </c>
      <c r="E162" s="520"/>
      <c r="F162" s="520"/>
      <c r="G162" s="521"/>
      <c r="H162" s="524" t="str">
        <f>H38</f>
        <v/>
      </c>
      <c r="I162" s="525"/>
      <c r="J162" s="525"/>
      <c r="K162" s="526"/>
      <c r="L162" s="530" t="str">
        <f>L38</f>
        <v/>
      </c>
      <c r="M162" s="531"/>
      <c r="N162" s="531"/>
      <c r="O162" s="532"/>
      <c r="P162" s="530" t="str">
        <f>P38</f>
        <v/>
      </c>
      <c r="Q162" s="531"/>
      <c r="R162" s="532"/>
      <c r="S162" s="530" t="str">
        <f>S38</f>
        <v/>
      </c>
      <c r="T162" s="531"/>
      <c r="U162" s="539"/>
      <c r="V162" s="542"/>
      <c r="W162" s="544"/>
      <c r="X162" s="489"/>
      <c r="Z162" s="511">
        <f t="shared" ref="Z162" si="91">Z38</f>
        <v>18</v>
      </c>
      <c r="AA162" s="514" t="str">
        <f>AA38</f>
        <v/>
      </c>
      <c r="AB162" s="515"/>
      <c r="AC162" s="520" t="str">
        <f>AC38</f>
        <v/>
      </c>
      <c r="AD162" s="520"/>
      <c r="AE162" s="520"/>
      <c r="AF162" s="521"/>
      <c r="AG162" s="524" t="str">
        <f>AG38</f>
        <v/>
      </c>
      <c r="AH162" s="525"/>
      <c r="AI162" s="525"/>
      <c r="AJ162" s="526"/>
      <c r="AK162" s="530" t="str">
        <f>AK38</f>
        <v/>
      </c>
      <c r="AL162" s="531"/>
      <c r="AM162" s="531"/>
      <c r="AN162" s="532"/>
      <c r="AO162" s="530" t="str">
        <f>AO38</f>
        <v/>
      </c>
      <c r="AP162" s="531"/>
      <c r="AQ162" s="532"/>
      <c r="AR162" s="530" t="str">
        <f>AR38</f>
        <v/>
      </c>
      <c r="AS162" s="531"/>
      <c r="AT162" s="539"/>
      <c r="AU162" s="542"/>
      <c r="AV162" s="544"/>
      <c r="AW162" s="489"/>
      <c r="AY162" s="511">
        <f t="shared" ref="AY162" si="92">AY38</f>
        <v>27</v>
      </c>
      <c r="AZ162" s="514" t="str">
        <f>AZ38</f>
        <v/>
      </c>
      <c r="BA162" s="515"/>
      <c r="BB162" s="520" t="str">
        <f>BB38</f>
        <v/>
      </c>
      <c r="BC162" s="520"/>
      <c r="BD162" s="520"/>
      <c r="BE162" s="521"/>
      <c r="BF162" s="524" t="str">
        <f>BF38</f>
        <v/>
      </c>
      <c r="BG162" s="525"/>
      <c r="BH162" s="525"/>
      <c r="BI162" s="526"/>
      <c r="BJ162" s="530" t="str">
        <f>BJ38</f>
        <v/>
      </c>
      <c r="BK162" s="531"/>
      <c r="BL162" s="531"/>
      <c r="BM162" s="532"/>
      <c r="BN162" s="530" t="str">
        <f>BN38</f>
        <v/>
      </c>
      <c r="BO162" s="531"/>
      <c r="BP162" s="532"/>
      <c r="BQ162" s="530" t="str">
        <f>BQ38</f>
        <v/>
      </c>
      <c r="BR162" s="531"/>
      <c r="BS162" s="539"/>
      <c r="BT162" s="542"/>
      <c r="BU162" s="544"/>
      <c r="BV162" s="489"/>
      <c r="BX162" s="511">
        <f t="shared" ref="BX162" si="93">BX38</f>
        <v>36</v>
      </c>
      <c r="BY162" s="514" t="str">
        <f>BY38</f>
        <v/>
      </c>
      <c r="BZ162" s="515"/>
      <c r="CA162" s="520" t="str">
        <f>CA38</f>
        <v/>
      </c>
      <c r="CB162" s="520"/>
      <c r="CC162" s="520"/>
      <c r="CD162" s="521"/>
      <c r="CE162" s="524" t="str">
        <f>CE38</f>
        <v/>
      </c>
      <c r="CF162" s="525"/>
      <c r="CG162" s="525"/>
      <c r="CH162" s="526"/>
      <c r="CI162" s="530" t="str">
        <f>CI38</f>
        <v/>
      </c>
      <c r="CJ162" s="531"/>
      <c r="CK162" s="531"/>
      <c r="CL162" s="532"/>
      <c r="CM162" s="530" t="str">
        <f>CM38</f>
        <v/>
      </c>
      <c r="CN162" s="531"/>
      <c r="CO162" s="532"/>
      <c r="CP162" s="530" t="str">
        <f>CP38</f>
        <v/>
      </c>
      <c r="CQ162" s="531"/>
      <c r="CR162" s="539"/>
      <c r="CS162" s="542"/>
      <c r="CT162" s="544"/>
      <c r="CU162" s="489"/>
      <c r="CW162" s="511">
        <f t="shared" ref="CW162" si="94">CW38</f>
        <v>45</v>
      </c>
      <c r="CX162" s="514" t="str">
        <f>CX38</f>
        <v/>
      </c>
      <c r="CY162" s="515"/>
      <c r="CZ162" s="520" t="str">
        <f>CZ38</f>
        <v/>
      </c>
      <c r="DA162" s="520"/>
      <c r="DB162" s="520"/>
      <c r="DC162" s="521"/>
      <c r="DD162" s="524" t="str">
        <f>DD38</f>
        <v/>
      </c>
      <c r="DE162" s="525"/>
      <c r="DF162" s="525"/>
      <c r="DG162" s="526"/>
      <c r="DH162" s="530" t="str">
        <f>DH38</f>
        <v/>
      </c>
      <c r="DI162" s="531"/>
      <c r="DJ162" s="531"/>
      <c r="DK162" s="532"/>
      <c r="DL162" s="530" t="str">
        <f>DL38</f>
        <v/>
      </c>
      <c r="DM162" s="531"/>
      <c r="DN162" s="532"/>
      <c r="DO162" s="530" t="str">
        <f>DO38</f>
        <v/>
      </c>
      <c r="DP162" s="531"/>
      <c r="DQ162" s="539"/>
      <c r="DR162" s="542"/>
      <c r="DS162" s="544"/>
      <c r="DT162" s="489"/>
      <c r="DV162" s="511">
        <f t="shared" ref="DV162" si="95">DV38</f>
        <v>54</v>
      </c>
      <c r="DW162" s="514" t="str">
        <f>DW38</f>
        <v/>
      </c>
      <c r="DX162" s="515"/>
      <c r="DY162" s="520" t="str">
        <f>DY38</f>
        <v/>
      </c>
      <c r="DZ162" s="520"/>
      <c r="EA162" s="520"/>
      <c r="EB162" s="521"/>
      <c r="EC162" s="524" t="str">
        <f>EC38</f>
        <v/>
      </c>
      <c r="ED162" s="525"/>
      <c r="EE162" s="525"/>
      <c r="EF162" s="526"/>
      <c r="EG162" s="530" t="str">
        <f>EG38</f>
        <v/>
      </c>
      <c r="EH162" s="531"/>
      <c r="EI162" s="531"/>
      <c r="EJ162" s="532"/>
      <c r="EK162" s="530" t="str">
        <f>EK38</f>
        <v/>
      </c>
      <c r="EL162" s="531"/>
      <c r="EM162" s="532"/>
      <c r="EN162" s="530" t="str">
        <f>EN38</f>
        <v/>
      </c>
      <c r="EO162" s="531"/>
      <c r="EP162" s="539"/>
      <c r="EQ162" s="542"/>
      <c r="ER162" s="544"/>
      <c r="ES162" s="489"/>
    </row>
    <row r="163" spans="1:149" ht="8.4" customHeight="1">
      <c r="A163" s="512"/>
      <c r="B163" s="516"/>
      <c r="C163" s="517"/>
      <c r="D163" s="522"/>
      <c r="E163" s="522"/>
      <c r="F163" s="522"/>
      <c r="G163" s="523"/>
      <c r="H163" s="527"/>
      <c r="I163" s="528"/>
      <c r="J163" s="528"/>
      <c r="K163" s="529"/>
      <c r="L163" s="533"/>
      <c r="M163" s="534"/>
      <c r="N163" s="534"/>
      <c r="O163" s="535"/>
      <c r="P163" s="533"/>
      <c r="Q163" s="534"/>
      <c r="R163" s="535"/>
      <c r="S163" s="533"/>
      <c r="T163" s="534"/>
      <c r="U163" s="540"/>
      <c r="V163" s="543"/>
      <c r="W163" s="545"/>
      <c r="X163" s="490"/>
      <c r="Z163" s="512"/>
      <c r="AA163" s="516"/>
      <c r="AB163" s="517"/>
      <c r="AC163" s="522"/>
      <c r="AD163" s="522"/>
      <c r="AE163" s="522"/>
      <c r="AF163" s="523"/>
      <c r="AG163" s="527"/>
      <c r="AH163" s="528"/>
      <c r="AI163" s="528"/>
      <c r="AJ163" s="529"/>
      <c r="AK163" s="533"/>
      <c r="AL163" s="534"/>
      <c r="AM163" s="534"/>
      <c r="AN163" s="535"/>
      <c r="AO163" s="533"/>
      <c r="AP163" s="534"/>
      <c r="AQ163" s="535"/>
      <c r="AR163" s="533"/>
      <c r="AS163" s="534"/>
      <c r="AT163" s="540"/>
      <c r="AU163" s="543"/>
      <c r="AV163" s="545"/>
      <c r="AW163" s="490"/>
      <c r="AY163" s="512"/>
      <c r="AZ163" s="516"/>
      <c r="BA163" s="517"/>
      <c r="BB163" s="522"/>
      <c r="BC163" s="522"/>
      <c r="BD163" s="522"/>
      <c r="BE163" s="523"/>
      <c r="BF163" s="527"/>
      <c r="BG163" s="528"/>
      <c r="BH163" s="528"/>
      <c r="BI163" s="529"/>
      <c r="BJ163" s="533"/>
      <c r="BK163" s="534"/>
      <c r="BL163" s="534"/>
      <c r="BM163" s="535"/>
      <c r="BN163" s="533"/>
      <c r="BO163" s="534"/>
      <c r="BP163" s="535"/>
      <c r="BQ163" s="533"/>
      <c r="BR163" s="534"/>
      <c r="BS163" s="540"/>
      <c r="BT163" s="543"/>
      <c r="BU163" s="545"/>
      <c r="BV163" s="490"/>
      <c r="BX163" s="512"/>
      <c r="BY163" s="516"/>
      <c r="BZ163" s="517"/>
      <c r="CA163" s="522"/>
      <c r="CB163" s="522"/>
      <c r="CC163" s="522"/>
      <c r="CD163" s="523"/>
      <c r="CE163" s="527"/>
      <c r="CF163" s="528"/>
      <c r="CG163" s="528"/>
      <c r="CH163" s="529"/>
      <c r="CI163" s="533"/>
      <c r="CJ163" s="534"/>
      <c r="CK163" s="534"/>
      <c r="CL163" s="535"/>
      <c r="CM163" s="533"/>
      <c r="CN163" s="534"/>
      <c r="CO163" s="535"/>
      <c r="CP163" s="533"/>
      <c r="CQ163" s="534"/>
      <c r="CR163" s="540"/>
      <c r="CS163" s="543"/>
      <c r="CT163" s="545"/>
      <c r="CU163" s="490"/>
      <c r="CW163" s="512"/>
      <c r="CX163" s="516"/>
      <c r="CY163" s="517"/>
      <c r="CZ163" s="522"/>
      <c r="DA163" s="522"/>
      <c r="DB163" s="522"/>
      <c r="DC163" s="523"/>
      <c r="DD163" s="527"/>
      <c r="DE163" s="528"/>
      <c r="DF163" s="528"/>
      <c r="DG163" s="529"/>
      <c r="DH163" s="533"/>
      <c r="DI163" s="534"/>
      <c r="DJ163" s="534"/>
      <c r="DK163" s="535"/>
      <c r="DL163" s="533"/>
      <c r="DM163" s="534"/>
      <c r="DN163" s="535"/>
      <c r="DO163" s="533"/>
      <c r="DP163" s="534"/>
      <c r="DQ163" s="540"/>
      <c r="DR163" s="543"/>
      <c r="DS163" s="545"/>
      <c r="DT163" s="490"/>
      <c r="DV163" s="512"/>
      <c r="DW163" s="516"/>
      <c r="DX163" s="517"/>
      <c r="DY163" s="522"/>
      <c r="DZ163" s="522"/>
      <c r="EA163" s="522"/>
      <c r="EB163" s="523"/>
      <c r="EC163" s="527"/>
      <c r="ED163" s="528"/>
      <c r="EE163" s="528"/>
      <c r="EF163" s="529"/>
      <c r="EG163" s="533"/>
      <c r="EH163" s="534"/>
      <c r="EI163" s="534"/>
      <c r="EJ163" s="535"/>
      <c r="EK163" s="533"/>
      <c r="EL163" s="534"/>
      <c r="EM163" s="535"/>
      <c r="EN163" s="533"/>
      <c r="EO163" s="534"/>
      <c r="EP163" s="540"/>
      <c r="EQ163" s="543"/>
      <c r="ER163" s="545"/>
      <c r="ES163" s="490"/>
    </row>
    <row r="164" spans="1:149" ht="16.8" customHeight="1" thickBot="1">
      <c r="A164" s="513"/>
      <c r="B164" s="518"/>
      <c r="C164" s="519"/>
      <c r="D164" s="491" t="str">
        <f>D40</f>
        <v/>
      </c>
      <c r="E164" s="491"/>
      <c r="F164" s="491"/>
      <c r="G164" s="492"/>
      <c r="H164" s="493" t="str">
        <f>H40</f>
        <v>予・注</v>
      </c>
      <c r="I164" s="494"/>
      <c r="J164" s="495" t="str">
        <f>J40</f>
        <v>有・無</v>
      </c>
      <c r="K164" s="496"/>
      <c r="L164" s="536"/>
      <c r="M164" s="537"/>
      <c r="N164" s="537"/>
      <c r="O164" s="538"/>
      <c r="P164" s="536"/>
      <c r="Q164" s="537"/>
      <c r="R164" s="538"/>
      <c r="S164" s="536"/>
      <c r="T164" s="537"/>
      <c r="U164" s="541"/>
      <c r="V164" s="49"/>
      <c r="W164" s="47"/>
      <c r="X164" s="50"/>
      <c r="Z164" s="513"/>
      <c r="AA164" s="518"/>
      <c r="AB164" s="519"/>
      <c r="AC164" s="491" t="str">
        <f>AC40</f>
        <v/>
      </c>
      <c r="AD164" s="491"/>
      <c r="AE164" s="491"/>
      <c r="AF164" s="492"/>
      <c r="AG164" s="493" t="str">
        <f>AG40</f>
        <v>予・注</v>
      </c>
      <c r="AH164" s="494"/>
      <c r="AI164" s="495" t="str">
        <f>AI40</f>
        <v>有・無</v>
      </c>
      <c r="AJ164" s="496"/>
      <c r="AK164" s="536"/>
      <c r="AL164" s="537"/>
      <c r="AM164" s="537"/>
      <c r="AN164" s="538"/>
      <c r="AO164" s="536"/>
      <c r="AP164" s="537"/>
      <c r="AQ164" s="538"/>
      <c r="AR164" s="536"/>
      <c r="AS164" s="537"/>
      <c r="AT164" s="541"/>
      <c r="AU164" s="49"/>
      <c r="AV164" s="47"/>
      <c r="AW164" s="50"/>
      <c r="AY164" s="513"/>
      <c r="AZ164" s="518"/>
      <c r="BA164" s="519"/>
      <c r="BB164" s="491" t="str">
        <f>BB40</f>
        <v/>
      </c>
      <c r="BC164" s="491"/>
      <c r="BD164" s="491"/>
      <c r="BE164" s="492"/>
      <c r="BF164" s="493" t="str">
        <f>BF40</f>
        <v>予・注</v>
      </c>
      <c r="BG164" s="494"/>
      <c r="BH164" s="495" t="str">
        <f>BH40</f>
        <v>有・無</v>
      </c>
      <c r="BI164" s="496"/>
      <c r="BJ164" s="536"/>
      <c r="BK164" s="537"/>
      <c r="BL164" s="537"/>
      <c r="BM164" s="538"/>
      <c r="BN164" s="536"/>
      <c r="BO164" s="537"/>
      <c r="BP164" s="538"/>
      <c r="BQ164" s="536"/>
      <c r="BR164" s="537"/>
      <c r="BS164" s="541"/>
      <c r="BT164" s="49"/>
      <c r="BU164" s="47"/>
      <c r="BV164" s="50"/>
      <c r="BX164" s="513"/>
      <c r="BY164" s="518"/>
      <c r="BZ164" s="519"/>
      <c r="CA164" s="491" t="str">
        <f>CA40</f>
        <v/>
      </c>
      <c r="CB164" s="491"/>
      <c r="CC164" s="491"/>
      <c r="CD164" s="492"/>
      <c r="CE164" s="493" t="str">
        <f>CE40</f>
        <v>予・注</v>
      </c>
      <c r="CF164" s="494"/>
      <c r="CG164" s="495" t="str">
        <f>CG40</f>
        <v>有・無</v>
      </c>
      <c r="CH164" s="496"/>
      <c r="CI164" s="536"/>
      <c r="CJ164" s="537"/>
      <c r="CK164" s="537"/>
      <c r="CL164" s="538"/>
      <c r="CM164" s="536"/>
      <c r="CN164" s="537"/>
      <c r="CO164" s="538"/>
      <c r="CP164" s="536"/>
      <c r="CQ164" s="537"/>
      <c r="CR164" s="541"/>
      <c r="CS164" s="49"/>
      <c r="CT164" s="47"/>
      <c r="CU164" s="50"/>
      <c r="CW164" s="513"/>
      <c r="CX164" s="518"/>
      <c r="CY164" s="519"/>
      <c r="CZ164" s="491" t="str">
        <f>CZ40</f>
        <v/>
      </c>
      <c r="DA164" s="491"/>
      <c r="DB164" s="491"/>
      <c r="DC164" s="492"/>
      <c r="DD164" s="493" t="str">
        <f>DD40</f>
        <v>予・注</v>
      </c>
      <c r="DE164" s="494"/>
      <c r="DF164" s="495" t="str">
        <f>DF40</f>
        <v>有・無</v>
      </c>
      <c r="DG164" s="496"/>
      <c r="DH164" s="536"/>
      <c r="DI164" s="537"/>
      <c r="DJ164" s="537"/>
      <c r="DK164" s="538"/>
      <c r="DL164" s="536"/>
      <c r="DM164" s="537"/>
      <c r="DN164" s="538"/>
      <c r="DO164" s="536"/>
      <c r="DP164" s="537"/>
      <c r="DQ164" s="541"/>
      <c r="DR164" s="49"/>
      <c r="DS164" s="47"/>
      <c r="DT164" s="50"/>
      <c r="DV164" s="513"/>
      <c r="DW164" s="518"/>
      <c r="DX164" s="519"/>
      <c r="DY164" s="491" t="str">
        <f>DY40</f>
        <v/>
      </c>
      <c r="DZ164" s="491"/>
      <c r="EA164" s="491"/>
      <c r="EB164" s="492"/>
      <c r="EC164" s="493" t="str">
        <f>EC40</f>
        <v>予・注</v>
      </c>
      <c r="ED164" s="494"/>
      <c r="EE164" s="495" t="str">
        <f>EE40</f>
        <v>有・無</v>
      </c>
      <c r="EF164" s="496"/>
      <c r="EG164" s="536"/>
      <c r="EH164" s="537"/>
      <c r="EI164" s="537"/>
      <c r="EJ164" s="538"/>
      <c r="EK164" s="536"/>
      <c r="EL164" s="537"/>
      <c r="EM164" s="538"/>
      <c r="EN164" s="536"/>
      <c r="EO164" s="537"/>
      <c r="EP164" s="541"/>
      <c r="EQ164" s="49"/>
      <c r="ER164" s="47"/>
      <c r="ES164" s="50"/>
    </row>
    <row r="165" spans="1:149" ht="16.8" customHeight="1">
      <c r="A165" s="51"/>
      <c r="B165" s="52"/>
      <c r="C165" s="497" t="s">
        <v>21</v>
      </c>
      <c r="D165" s="498"/>
      <c r="E165" s="499" t="s">
        <v>20</v>
      </c>
      <c r="F165" s="500"/>
      <c r="G165" s="500"/>
      <c r="H165" s="501" t="str">
        <f>H41</f>
        <v>10% 対象計</v>
      </c>
      <c r="I165" s="502"/>
      <c r="J165" s="502"/>
      <c r="K165" s="503"/>
      <c r="L165" s="504"/>
      <c r="M165" s="505"/>
      <c r="N165" s="505"/>
      <c r="O165" s="506"/>
      <c r="P165" s="504" t="str">
        <f t="shared" ref="P165:P170" si="96">P41</f>
        <v/>
      </c>
      <c r="Q165" s="505"/>
      <c r="R165" s="506"/>
      <c r="S165" s="504"/>
      <c r="T165" s="505"/>
      <c r="U165" s="507"/>
      <c r="V165" s="508"/>
      <c r="W165" s="509"/>
      <c r="X165" s="510"/>
      <c r="Z165" s="51"/>
      <c r="AA165" s="52"/>
      <c r="AB165" s="497" t="s">
        <v>21</v>
      </c>
      <c r="AC165" s="498"/>
      <c r="AD165" s="499" t="s">
        <v>20</v>
      </c>
      <c r="AE165" s="500"/>
      <c r="AF165" s="500"/>
      <c r="AG165" s="501" t="str">
        <f>AG41</f>
        <v>10% 対象計</v>
      </c>
      <c r="AH165" s="502"/>
      <c r="AI165" s="502"/>
      <c r="AJ165" s="503"/>
      <c r="AK165" s="593"/>
      <c r="AL165" s="594"/>
      <c r="AM165" s="594"/>
      <c r="AN165" s="595"/>
      <c r="AO165" s="593" t="str">
        <f t="shared" ref="AO165:AO170" si="97">AO41</f>
        <v/>
      </c>
      <c r="AP165" s="594"/>
      <c r="AQ165" s="595"/>
      <c r="AR165" s="593"/>
      <c r="AS165" s="594"/>
      <c r="AT165" s="596"/>
      <c r="AU165" s="508"/>
      <c r="AV165" s="509"/>
      <c r="AW165" s="510"/>
      <c r="AY165" s="51"/>
      <c r="AZ165" s="52"/>
      <c r="BA165" s="497" t="s">
        <v>21</v>
      </c>
      <c r="BB165" s="498"/>
      <c r="BC165" s="499" t="s">
        <v>20</v>
      </c>
      <c r="BD165" s="500"/>
      <c r="BE165" s="500"/>
      <c r="BF165" s="501" t="str">
        <f>BF41</f>
        <v>10% 対象計</v>
      </c>
      <c r="BG165" s="502"/>
      <c r="BH165" s="502"/>
      <c r="BI165" s="503"/>
      <c r="BJ165" s="504"/>
      <c r="BK165" s="505"/>
      <c r="BL165" s="505"/>
      <c r="BM165" s="506"/>
      <c r="BN165" s="504" t="str">
        <f t="shared" ref="BN165:BN170" si="98">BN41</f>
        <v/>
      </c>
      <c r="BO165" s="505"/>
      <c r="BP165" s="506"/>
      <c r="BQ165" s="504"/>
      <c r="BR165" s="505"/>
      <c r="BS165" s="507"/>
      <c r="BT165" s="508"/>
      <c r="BU165" s="509"/>
      <c r="BV165" s="510"/>
      <c r="BX165" s="51"/>
      <c r="BY165" s="52"/>
      <c r="BZ165" s="497" t="s">
        <v>21</v>
      </c>
      <c r="CA165" s="498"/>
      <c r="CB165" s="499" t="s">
        <v>20</v>
      </c>
      <c r="CC165" s="500"/>
      <c r="CD165" s="500"/>
      <c r="CE165" s="501" t="str">
        <f>CE41</f>
        <v>10% 対象計</v>
      </c>
      <c r="CF165" s="502"/>
      <c r="CG165" s="502"/>
      <c r="CH165" s="503"/>
      <c r="CI165" s="504"/>
      <c r="CJ165" s="505"/>
      <c r="CK165" s="505"/>
      <c r="CL165" s="506"/>
      <c r="CM165" s="504" t="str">
        <f t="shared" ref="CM165:CM170" si="99">CM41</f>
        <v/>
      </c>
      <c r="CN165" s="505"/>
      <c r="CO165" s="506"/>
      <c r="CP165" s="504"/>
      <c r="CQ165" s="505"/>
      <c r="CR165" s="507"/>
      <c r="CS165" s="508"/>
      <c r="CT165" s="509"/>
      <c r="CU165" s="510"/>
      <c r="CW165" s="51"/>
      <c r="CX165" s="52"/>
      <c r="CY165" s="497" t="s">
        <v>21</v>
      </c>
      <c r="CZ165" s="498"/>
      <c r="DA165" s="499" t="s">
        <v>20</v>
      </c>
      <c r="DB165" s="500"/>
      <c r="DC165" s="500"/>
      <c r="DD165" s="501" t="str">
        <f>DD41</f>
        <v>10% 対象計</v>
      </c>
      <c r="DE165" s="502"/>
      <c r="DF165" s="502"/>
      <c r="DG165" s="503"/>
      <c r="DH165" s="504"/>
      <c r="DI165" s="505"/>
      <c r="DJ165" s="505"/>
      <c r="DK165" s="506"/>
      <c r="DL165" s="504" t="str">
        <f t="shared" ref="DL165:DL170" si="100">DL41</f>
        <v/>
      </c>
      <c r="DM165" s="505"/>
      <c r="DN165" s="506"/>
      <c r="DO165" s="504"/>
      <c r="DP165" s="505"/>
      <c r="DQ165" s="507"/>
      <c r="DR165" s="508"/>
      <c r="DS165" s="509"/>
      <c r="DT165" s="510"/>
      <c r="DV165" s="51"/>
      <c r="DW165" s="52"/>
      <c r="DX165" s="497" t="s">
        <v>21</v>
      </c>
      <c r="DY165" s="498"/>
      <c r="DZ165" s="499" t="s">
        <v>20</v>
      </c>
      <c r="EA165" s="500"/>
      <c r="EB165" s="500"/>
      <c r="EC165" s="501" t="str">
        <f>EC41</f>
        <v>10% 対象計</v>
      </c>
      <c r="ED165" s="502"/>
      <c r="EE165" s="502"/>
      <c r="EF165" s="503"/>
      <c r="EG165" s="504"/>
      <c r="EH165" s="505"/>
      <c r="EI165" s="505"/>
      <c r="EJ165" s="506"/>
      <c r="EK165" s="504" t="str">
        <f t="shared" ref="EK165:EK170" si="101">EK41</f>
        <v/>
      </c>
      <c r="EL165" s="505"/>
      <c r="EM165" s="506"/>
      <c r="EN165" s="504"/>
      <c r="EO165" s="505"/>
      <c r="EP165" s="507"/>
      <c r="EQ165" s="508"/>
      <c r="ER165" s="509"/>
      <c r="ES165" s="510"/>
    </row>
    <row r="166" spans="1:149" ht="15" customHeight="1">
      <c r="A166" s="419" t="s">
        <v>22</v>
      </c>
      <c r="B166" s="449"/>
      <c r="C166" s="429"/>
      <c r="D166" s="430"/>
      <c r="E166" s="53"/>
      <c r="F166" s="54"/>
      <c r="G166" s="54"/>
      <c r="H166" s="55"/>
      <c r="I166" s="477" t="str">
        <f>I42</f>
        <v>消費税</v>
      </c>
      <c r="J166" s="477"/>
      <c r="K166" s="478"/>
      <c r="L166" s="467"/>
      <c r="M166" s="468"/>
      <c r="N166" s="468"/>
      <c r="O166" s="469"/>
      <c r="P166" s="470" t="str">
        <f t="shared" si="96"/>
        <v/>
      </c>
      <c r="Q166" s="468"/>
      <c r="R166" s="469"/>
      <c r="S166" s="467"/>
      <c r="T166" s="468"/>
      <c r="U166" s="471"/>
      <c r="V166" s="472"/>
      <c r="W166" s="473"/>
      <c r="X166" s="474"/>
      <c r="Z166" s="419" t="s">
        <v>22</v>
      </c>
      <c r="AA166" s="449"/>
      <c r="AB166" s="429"/>
      <c r="AC166" s="430"/>
      <c r="AD166" s="53"/>
      <c r="AE166" s="54"/>
      <c r="AF166" s="54"/>
      <c r="AG166" s="55"/>
      <c r="AH166" s="477" t="str">
        <f>AH42</f>
        <v>消費税</v>
      </c>
      <c r="AI166" s="477"/>
      <c r="AJ166" s="478"/>
      <c r="AK166" s="585"/>
      <c r="AL166" s="586"/>
      <c r="AM166" s="586"/>
      <c r="AN166" s="587"/>
      <c r="AO166" s="585" t="str">
        <f t="shared" si="97"/>
        <v/>
      </c>
      <c r="AP166" s="586"/>
      <c r="AQ166" s="587"/>
      <c r="AR166" s="585"/>
      <c r="AS166" s="586"/>
      <c r="AT166" s="588"/>
      <c r="AU166" s="472"/>
      <c r="AV166" s="473"/>
      <c r="AW166" s="474"/>
      <c r="AY166" s="419" t="s">
        <v>22</v>
      </c>
      <c r="AZ166" s="449"/>
      <c r="BA166" s="429"/>
      <c r="BB166" s="430"/>
      <c r="BC166" s="53"/>
      <c r="BD166" s="54"/>
      <c r="BE166" s="54"/>
      <c r="BF166" s="55"/>
      <c r="BG166" s="477" t="str">
        <f>BG42</f>
        <v>消費税</v>
      </c>
      <c r="BH166" s="477"/>
      <c r="BI166" s="478"/>
      <c r="BJ166" s="467"/>
      <c r="BK166" s="468"/>
      <c r="BL166" s="468"/>
      <c r="BM166" s="469"/>
      <c r="BN166" s="470" t="str">
        <f t="shared" si="98"/>
        <v/>
      </c>
      <c r="BO166" s="468"/>
      <c r="BP166" s="469"/>
      <c r="BQ166" s="467"/>
      <c r="BR166" s="468"/>
      <c r="BS166" s="471"/>
      <c r="BT166" s="472"/>
      <c r="BU166" s="473"/>
      <c r="BV166" s="474"/>
      <c r="BX166" s="419" t="s">
        <v>22</v>
      </c>
      <c r="BY166" s="449"/>
      <c r="BZ166" s="429"/>
      <c r="CA166" s="430"/>
      <c r="CB166" s="53"/>
      <c r="CC166" s="54"/>
      <c r="CD166" s="54"/>
      <c r="CE166" s="55"/>
      <c r="CF166" s="477" t="str">
        <f>CF42</f>
        <v>消費税</v>
      </c>
      <c r="CG166" s="477"/>
      <c r="CH166" s="478"/>
      <c r="CI166" s="467"/>
      <c r="CJ166" s="468"/>
      <c r="CK166" s="468"/>
      <c r="CL166" s="469"/>
      <c r="CM166" s="470" t="str">
        <f t="shared" si="99"/>
        <v/>
      </c>
      <c r="CN166" s="468"/>
      <c r="CO166" s="469"/>
      <c r="CP166" s="467"/>
      <c r="CQ166" s="468"/>
      <c r="CR166" s="471"/>
      <c r="CS166" s="472"/>
      <c r="CT166" s="473"/>
      <c r="CU166" s="474"/>
      <c r="CW166" s="419" t="s">
        <v>22</v>
      </c>
      <c r="CX166" s="449"/>
      <c r="CY166" s="429"/>
      <c r="CZ166" s="430"/>
      <c r="DA166" s="53"/>
      <c r="DB166" s="54"/>
      <c r="DC166" s="54"/>
      <c r="DD166" s="55"/>
      <c r="DE166" s="477" t="str">
        <f>DE42</f>
        <v>消費税</v>
      </c>
      <c r="DF166" s="477"/>
      <c r="DG166" s="478"/>
      <c r="DH166" s="467"/>
      <c r="DI166" s="468"/>
      <c r="DJ166" s="468"/>
      <c r="DK166" s="469"/>
      <c r="DL166" s="470" t="str">
        <f t="shared" si="100"/>
        <v/>
      </c>
      <c r="DM166" s="468"/>
      <c r="DN166" s="469"/>
      <c r="DO166" s="467"/>
      <c r="DP166" s="468"/>
      <c r="DQ166" s="471"/>
      <c r="DR166" s="472"/>
      <c r="DS166" s="473"/>
      <c r="DT166" s="474"/>
      <c r="DV166" s="419" t="s">
        <v>22</v>
      </c>
      <c r="DW166" s="449"/>
      <c r="DX166" s="429"/>
      <c r="DY166" s="430"/>
      <c r="DZ166" s="53"/>
      <c r="EA166" s="54"/>
      <c r="EB166" s="54"/>
      <c r="EC166" s="55"/>
      <c r="ED166" s="477" t="str">
        <f>ED42</f>
        <v>消費税</v>
      </c>
      <c r="EE166" s="477"/>
      <c r="EF166" s="478"/>
      <c r="EG166" s="467"/>
      <c r="EH166" s="468"/>
      <c r="EI166" s="468"/>
      <c r="EJ166" s="469"/>
      <c r="EK166" s="470" t="str">
        <f t="shared" si="101"/>
        <v/>
      </c>
      <c r="EL166" s="468"/>
      <c r="EM166" s="469"/>
      <c r="EN166" s="467"/>
      <c r="EO166" s="468"/>
      <c r="EP166" s="471"/>
      <c r="EQ166" s="472"/>
      <c r="ER166" s="473"/>
      <c r="ES166" s="474"/>
    </row>
    <row r="167" spans="1:149" ht="15" customHeight="1">
      <c r="A167" s="450"/>
      <c r="B167" s="451"/>
      <c r="C167" s="383"/>
      <c r="D167" s="416"/>
      <c r="E167" s="56"/>
      <c r="F167" s="57"/>
      <c r="G167" s="58"/>
      <c r="H167" s="479" t="str">
        <f>H43</f>
        <v>8% 対象計</v>
      </c>
      <c r="I167" s="480"/>
      <c r="J167" s="480"/>
      <c r="K167" s="481"/>
      <c r="L167" s="482"/>
      <c r="M167" s="483"/>
      <c r="N167" s="483"/>
      <c r="O167" s="484"/>
      <c r="P167" s="482" t="str">
        <f t="shared" si="96"/>
        <v/>
      </c>
      <c r="Q167" s="483"/>
      <c r="R167" s="484"/>
      <c r="S167" s="482"/>
      <c r="T167" s="483"/>
      <c r="U167" s="485"/>
      <c r="V167" s="486"/>
      <c r="W167" s="487"/>
      <c r="X167" s="488"/>
      <c r="Z167" s="450"/>
      <c r="AA167" s="451"/>
      <c r="AB167" s="383"/>
      <c r="AC167" s="416"/>
      <c r="AD167" s="56"/>
      <c r="AE167" s="57"/>
      <c r="AF167" s="58"/>
      <c r="AG167" s="479" t="str">
        <f>AG43</f>
        <v>8% 対象計</v>
      </c>
      <c r="AH167" s="480"/>
      <c r="AI167" s="480"/>
      <c r="AJ167" s="481"/>
      <c r="AK167" s="589"/>
      <c r="AL167" s="590"/>
      <c r="AM167" s="590"/>
      <c r="AN167" s="591"/>
      <c r="AO167" s="589" t="str">
        <f t="shared" si="97"/>
        <v/>
      </c>
      <c r="AP167" s="590"/>
      <c r="AQ167" s="591"/>
      <c r="AR167" s="589"/>
      <c r="AS167" s="590"/>
      <c r="AT167" s="592"/>
      <c r="AU167" s="486"/>
      <c r="AV167" s="487"/>
      <c r="AW167" s="488"/>
      <c r="AY167" s="450"/>
      <c r="AZ167" s="451"/>
      <c r="BA167" s="383"/>
      <c r="BB167" s="416"/>
      <c r="BC167" s="56"/>
      <c r="BD167" s="57"/>
      <c r="BE167" s="58"/>
      <c r="BF167" s="479" t="str">
        <f>BF43</f>
        <v>8% 対象計</v>
      </c>
      <c r="BG167" s="480"/>
      <c r="BH167" s="480"/>
      <c r="BI167" s="481"/>
      <c r="BJ167" s="482"/>
      <c r="BK167" s="483"/>
      <c r="BL167" s="483"/>
      <c r="BM167" s="484"/>
      <c r="BN167" s="482" t="str">
        <f t="shared" si="98"/>
        <v/>
      </c>
      <c r="BO167" s="483"/>
      <c r="BP167" s="484"/>
      <c r="BQ167" s="482"/>
      <c r="BR167" s="483"/>
      <c r="BS167" s="485"/>
      <c r="BT167" s="486"/>
      <c r="BU167" s="487"/>
      <c r="BV167" s="488"/>
      <c r="BX167" s="450"/>
      <c r="BY167" s="451"/>
      <c r="BZ167" s="383"/>
      <c r="CA167" s="416"/>
      <c r="CB167" s="56"/>
      <c r="CC167" s="57"/>
      <c r="CD167" s="58"/>
      <c r="CE167" s="479" t="str">
        <f>CE43</f>
        <v>8% 対象計</v>
      </c>
      <c r="CF167" s="480"/>
      <c r="CG167" s="480"/>
      <c r="CH167" s="481"/>
      <c r="CI167" s="482"/>
      <c r="CJ167" s="483"/>
      <c r="CK167" s="483"/>
      <c r="CL167" s="484"/>
      <c r="CM167" s="482" t="str">
        <f t="shared" si="99"/>
        <v/>
      </c>
      <c r="CN167" s="483"/>
      <c r="CO167" s="484"/>
      <c r="CP167" s="482"/>
      <c r="CQ167" s="483"/>
      <c r="CR167" s="485"/>
      <c r="CS167" s="486"/>
      <c r="CT167" s="487"/>
      <c r="CU167" s="488"/>
      <c r="CW167" s="450"/>
      <c r="CX167" s="451"/>
      <c r="CY167" s="383"/>
      <c r="CZ167" s="416"/>
      <c r="DA167" s="56"/>
      <c r="DB167" s="57"/>
      <c r="DC167" s="58"/>
      <c r="DD167" s="479" t="str">
        <f>DD43</f>
        <v>8% 対象計</v>
      </c>
      <c r="DE167" s="480"/>
      <c r="DF167" s="480"/>
      <c r="DG167" s="481"/>
      <c r="DH167" s="482"/>
      <c r="DI167" s="483"/>
      <c r="DJ167" s="483"/>
      <c r="DK167" s="484"/>
      <c r="DL167" s="482" t="str">
        <f t="shared" si="100"/>
        <v/>
      </c>
      <c r="DM167" s="483"/>
      <c r="DN167" s="484"/>
      <c r="DO167" s="482"/>
      <c r="DP167" s="483"/>
      <c r="DQ167" s="485"/>
      <c r="DR167" s="486"/>
      <c r="DS167" s="487"/>
      <c r="DT167" s="488"/>
      <c r="DV167" s="450"/>
      <c r="DW167" s="451"/>
      <c r="DX167" s="383"/>
      <c r="DY167" s="416"/>
      <c r="DZ167" s="56"/>
      <c r="EA167" s="57"/>
      <c r="EB167" s="58"/>
      <c r="EC167" s="479" t="str">
        <f>EC43</f>
        <v>8% 対象計</v>
      </c>
      <c r="ED167" s="480"/>
      <c r="EE167" s="480"/>
      <c r="EF167" s="481"/>
      <c r="EG167" s="482"/>
      <c r="EH167" s="483"/>
      <c r="EI167" s="483"/>
      <c r="EJ167" s="484"/>
      <c r="EK167" s="482" t="str">
        <f t="shared" si="101"/>
        <v/>
      </c>
      <c r="EL167" s="483"/>
      <c r="EM167" s="484"/>
      <c r="EN167" s="482"/>
      <c r="EO167" s="483"/>
      <c r="EP167" s="485"/>
      <c r="EQ167" s="486"/>
      <c r="ER167" s="487"/>
      <c r="ES167" s="488"/>
    </row>
    <row r="168" spans="1:149" ht="15" customHeight="1">
      <c r="A168" s="419" t="s">
        <v>23</v>
      </c>
      <c r="B168" s="449"/>
      <c r="C168" s="429"/>
      <c r="D168" s="430"/>
      <c r="E168" s="53"/>
      <c r="F168" s="54"/>
      <c r="G168" s="54"/>
      <c r="H168" s="55"/>
      <c r="I168" s="477" t="str">
        <f>I44</f>
        <v>消費税</v>
      </c>
      <c r="J168" s="477"/>
      <c r="K168" s="478"/>
      <c r="L168" s="467"/>
      <c r="M168" s="468"/>
      <c r="N168" s="468"/>
      <c r="O168" s="469"/>
      <c r="P168" s="470" t="str">
        <f t="shared" si="96"/>
        <v/>
      </c>
      <c r="Q168" s="468"/>
      <c r="R168" s="469"/>
      <c r="S168" s="467"/>
      <c r="T168" s="468"/>
      <c r="U168" s="471"/>
      <c r="V168" s="472"/>
      <c r="W168" s="473"/>
      <c r="X168" s="474"/>
      <c r="Z168" s="419" t="s">
        <v>23</v>
      </c>
      <c r="AA168" s="449"/>
      <c r="AB168" s="429"/>
      <c r="AC168" s="430"/>
      <c r="AD168" s="53"/>
      <c r="AE168" s="54"/>
      <c r="AF168" s="54"/>
      <c r="AG168" s="101"/>
      <c r="AH168" s="465" t="str">
        <f>AH44</f>
        <v>消費税</v>
      </c>
      <c r="AI168" s="465"/>
      <c r="AJ168" s="466"/>
      <c r="AK168" s="585"/>
      <c r="AL168" s="586"/>
      <c r="AM168" s="586"/>
      <c r="AN168" s="587"/>
      <c r="AO168" s="585" t="str">
        <f t="shared" si="97"/>
        <v/>
      </c>
      <c r="AP168" s="586"/>
      <c r="AQ168" s="587"/>
      <c r="AR168" s="585"/>
      <c r="AS168" s="586"/>
      <c r="AT168" s="588"/>
      <c r="AU168" s="472"/>
      <c r="AV168" s="473"/>
      <c r="AW168" s="474"/>
      <c r="AY168" s="419" t="s">
        <v>23</v>
      </c>
      <c r="AZ168" s="449"/>
      <c r="BA168" s="429"/>
      <c r="BB168" s="430"/>
      <c r="BC168" s="53"/>
      <c r="BD168" s="54"/>
      <c r="BE168" s="54"/>
      <c r="BF168" s="101"/>
      <c r="BG168" s="465" t="str">
        <f>BG44</f>
        <v>消費税</v>
      </c>
      <c r="BH168" s="465"/>
      <c r="BI168" s="466"/>
      <c r="BJ168" s="467"/>
      <c r="BK168" s="468"/>
      <c r="BL168" s="468"/>
      <c r="BM168" s="469"/>
      <c r="BN168" s="470" t="str">
        <f t="shared" si="98"/>
        <v/>
      </c>
      <c r="BO168" s="468"/>
      <c r="BP168" s="469"/>
      <c r="BQ168" s="467"/>
      <c r="BR168" s="468"/>
      <c r="BS168" s="471"/>
      <c r="BT168" s="472"/>
      <c r="BU168" s="473"/>
      <c r="BV168" s="474"/>
      <c r="BX168" s="419" t="s">
        <v>23</v>
      </c>
      <c r="BY168" s="449"/>
      <c r="BZ168" s="429"/>
      <c r="CA168" s="430"/>
      <c r="CB168" s="53"/>
      <c r="CC168" s="54"/>
      <c r="CD168" s="54"/>
      <c r="CE168" s="101"/>
      <c r="CF168" s="465" t="str">
        <f>CF44</f>
        <v>消費税</v>
      </c>
      <c r="CG168" s="465"/>
      <c r="CH168" s="466"/>
      <c r="CI168" s="467"/>
      <c r="CJ168" s="468"/>
      <c r="CK168" s="468"/>
      <c r="CL168" s="469"/>
      <c r="CM168" s="470" t="str">
        <f t="shared" si="99"/>
        <v/>
      </c>
      <c r="CN168" s="468"/>
      <c r="CO168" s="469"/>
      <c r="CP168" s="467"/>
      <c r="CQ168" s="468"/>
      <c r="CR168" s="471"/>
      <c r="CS168" s="472"/>
      <c r="CT168" s="473"/>
      <c r="CU168" s="474"/>
      <c r="CW168" s="419" t="s">
        <v>23</v>
      </c>
      <c r="CX168" s="449"/>
      <c r="CY168" s="429"/>
      <c r="CZ168" s="430"/>
      <c r="DA168" s="53"/>
      <c r="DB168" s="54"/>
      <c r="DC168" s="54"/>
      <c r="DD168" s="101"/>
      <c r="DE168" s="465" t="str">
        <f>DE44</f>
        <v>消費税</v>
      </c>
      <c r="DF168" s="465"/>
      <c r="DG168" s="466"/>
      <c r="DH168" s="467"/>
      <c r="DI168" s="468"/>
      <c r="DJ168" s="468"/>
      <c r="DK168" s="469"/>
      <c r="DL168" s="470" t="str">
        <f t="shared" si="100"/>
        <v/>
      </c>
      <c r="DM168" s="468"/>
      <c r="DN168" s="469"/>
      <c r="DO168" s="467"/>
      <c r="DP168" s="468"/>
      <c r="DQ168" s="471"/>
      <c r="DR168" s="472"/>
      <c r="DS168" s="473"/>
      <c r="DT168" s="474"/>
      <c r="DV168" s="419" t="s">
        <v>23</v>
      </c>
      <c r="DW168" s="449"/>
      <c r="DX168" s="429"/>
      <c r="DY168" s="430"/>
      <c r="DZ168" s="53"/>
      <c r="EA168" s="54"/>
      <c r="EB168" s="54"/>
      <c r="EC168" s="101"/>
      <c r="ED168" s="465" t="str">
        <f>ED44</f>
        <v>消費税</v>
      </c>
      <c r="EE168" s="465"/>
      <c r="EF168" s="466"/>
      <c r="EG168" s="467"/>
      <c r="EH168" s="468"/>
      <c r="EI168" s="468"/>
      <c r="EJ168" s="469"/>
      <c r="EK168" s="470" t="str">
        <f t="shared" si="101"/>
        <v/>
      </c>
      <c r="EL168" s="468"/>
      <c r="EM168" s="469"/>
      <c r="EN168" s="467"/>
      <c r="EO168" s="468"/>
      <c r="EP168" s="471"/>
      <c r="EQ168" s="472"/>
      <c r="ER168" s="473"/>
      <c r="ES168" s="474"/>
    </row>
    <row r="169" spans="1:149" ht="15" customHeight="1" thickBot="1">
      <c r="A169" s="450"/>
      <c r="B169" s="451"/>
      <c r="C169" s="383"/>
      <c r="D169" s="416"/>
      <c r="E169" s="56"/>
      <c r="F169" s="57"/>
      <c r="G169" s="58"/>
      <c r="H169" s="574" t="s">
        <v>189</v>
      </c>
      <c r="I169" s="575"/>
      <c r="J169" s="575"/>
      <c r="K169" s="575"/>
      <c r="L169" s="576"/>
      <c r="M169" s="577"/>
      <c r="N169" s="577"/>
      <c r="O169" s="578"/>
      <c r="P169" s="576" t="str">
        <f t="shared" si="96"/>
        <v/>
      </c>
      <c r="Q169" s="577"/>
      <c r="R169" s="578"/>
      <c r="S169" s="576"/>
      <c r="T169" s="577"/>
      <c r="U169" s="620"/>
      <c r="V169" s="102"/>
      <c r="W169" s="103"/>
      <c r="X169" s="104"/>
      <c r="Z169" s="450"/>
      <c r="AA169" s="451"/>
      <c r="AB169" s="383"/>
      <c r="AC169" s="416"/>
      <c r="AD169" s="56"/>
      <c r="AE169" s="57"/>
      <c r="AF169" s="58"/>
      <c r="AG169" s="574" t="s">
        <v>189</v>
      </c>
      <c r="AH169" s="575"/>
      <c r="AI169" s="575"/>
      <c r="AJ169" s="575"/>
      <c r="AK169" s="576"/>
      <c r="AL169" s="577"/>
      <c r="AM169" s="577"/>
      <c r="AN169" s="578"/>
      <c r="AO169" s="576" t="str">
        <f t="shared" si="97"/>
        <v/>
      </c>
      <c r="AP169" s="577"/>
      <c r="AQ169" s="578"/>
      <c r="AR169" s="576"/>
      <c r="AS169" s="577"/>
      <c r="AT169" s="620"/>
      <c r="AU169" s="597"/>
      <c r="AV169" s="598"/>
      <c r="AW169" s="599"/>
      <c r="AY169" s="450"/>
      <c r="AZ169" s="451"/>
      <c r="BA169" s="383"/>
      <c r="BB169" s="416"/>
      <c r="BC169" s="56"/>
      <c r="BD169" s="57"/>
      <c r="BE169" s="58"/>
      <c r="BF169" s="574" t="s">
        <v>189</v>
      </c>
      <c r="BG169" s="575"/>
      <c r="BH169" s="575"/>
      <c r="BI169" s="575"/>
      <c r="BJ169" s="576"/>
      <c r="BK169" s="577"/>
      <c r="BL169" s="577"/>
      <c r="BM169" s="578"/>
      <c r="BN169" s="576" t="str">
        <f t="shared" si="98"/>
        <v/>
      </c>
      <c r="BO169" s="577"/>
      <c r="BP169" s="578"/>
      <c r="BQ169" s="576"/>
      <c r="BR169" s="577"/>
      <c r="BS169" s="620"/>
      <c r="BT169" s="597"/>
      <c r="BU169" s="598"/>
      <c r="BV169" s="599"/>
      <c r="BX169" s="450"/>
      <c r="BY169" s="451"/>
      <c r="BZ169" s="383"/>
      <c r="CA169" s="416"/>
      <c r="CB169" s="56"/>
      <c r="CC169" s="57"/>
      <c r="CD169" s="58"/>
      <c r="CE169" s="574" t="s">
        <v>189</v>
      </c>
      <c r="CF169" s="575"/>
      <c r="CG169" s="575"/>
      <c r="CH169" s="575"/>
      <c r="CI169" s="576"/>
      <c r="CJ169" s="577"/>
      <c r="CK169" s="577"/>
      <c r="CL169" s="578"/>
      <c r="CM169" s="576" t="str">
        <f t="shared" si="99"/>
        <v/>
      </c>
      <c r="CN169" s="577"/>
      <c r="CO169" s="578"/>
      <c r="CP169" s="576"/>
      <c r="CQ169" s="577"/>
      <c r="CR169" s="620"/>
      <c r="CS169" s="597"/>
      <c r="CT169" s="598"/>
      <c r="CU169" s="599"/>
      <c r="CW169" s="450"/>
      <c r="CX169" s="451"/>
      <c r="CY169" s="383"/>
      <c r="CZ169" s="416"/>
      <c r="DA169" s="56"/>
      <c r="DB169" s="57"/>
      <c r="DC169" s="58"/>
      <c r="DD169" s="574" t="s">
        <v>189</v>
      </c>
      <c r="DE169" s="575"/>
      <c r="DF169" s="575"/>
      <c r="DG169" s="575"/>
      <c r="DH169" s="576"/>
      <c r="DI169" s="577"/>
      <c r="DJ169" s="577"/>
      <c r="DK169" s="578"/>
      <c r="DL169" s="576" t="str">
        <f t="shared" si="100"/>
        <v/>
      </c>
      <c r="DM169" s="577"/>
      <c r="DN169" s="578"/>
      <c r="DO169" s="576"/>
      <c r="DP169" s="577"/>
      <c r="DQ169" s="620"/>
      <c r="DR169" s="597"/>
      <c r="DS169" s="598"/>
      <c r="DT169" s="599"/>
      <c r="DV169" s="450"/>
      <c r="DW169" s="451"/>
      <c r="DX169" s="383"/>
      <c r="DY169" s="416"/>
      <c r="DZ169" s="56"/>
      <c r="EA169" s="57"/>
      <c r="EB169" s="58"/>
      <c r="EC169" s="574" t="s">
        <v>189</v>
      </c>
      <c r="ED169" s="575"/>
      <c r="EE169" s="575"/>
      <c r="EF169" s="575"/>
      <c r="EG169" s="576"/>
      <c r="EH169" s="577"/>
      <c r="EI169" s="577"/>
      <c r="EJ169" s="578"/>
      <c r="EK169" s="576" t="str">
        <f t="shared" si="101"/>
        <v/>
      </c>
      <c r="EL169" s="577"/>
      <c r="EM169" s="578"/>
      <c r="EN169" s="576"/>
      <c r="EO169" s="577"/>
      <c r="EP169" s="620"/>
      <c r="EQ169" s="597"/>
      <c r="ER169" s="598"/>
      <c r="ES169" s="599"/>
    </row>
    <row r="170" spans="1:149" ht="15" customHeight="1" thickTop="1">
      <c r="A170" s="419" t="s">
        <v>24</v>
      </c>
      <c r="B170" s="449"/>
      <c r="C170" s="429"/>
      <c r="D170" s="430"/>
      <c r="E170" s="53"/>
      <c r="F170" s="54"/>
      <c r="G170" s="54"/>
      <c r="H170" s="609" t="str">
        <f>H46</f>
        <v>税込合計</v>
      </c>
      <c r="I170" s="610"/>
      <c r="J170" s="610"/>
      <c r="K170" s="611"/>
      <c r="L170" s="612"/>
      <c r="M170" s="613"/>
      <c r="N170" s="613"/>
      <c r="O170" s="614"/>
      <c r="P170" s="612" t="str">
        <f t="shared" si="96"/>
        <v/>
      </c>
      <c r="Q170" s="613"/>
      <c r="R170" s="614"/>
      <c r="S170" s="612"/>
      <c r="T170" s="613"/>
      <c r="U170" s="618"/>
      <c r="X170" s="105"/>
      <c r="Z170" s="419" t="s">
        <v>24</v>
      </c>
      <c r="AA170" s="449"/>
      <c r="AB170" s="429"/>
      <c r="AC170" s="430"/>
      <c r="AD170" s="53"/>
      <c r="AE170" s="54"/>
      <c r="AF170" s="54"/>
      <c r="AG170" s="609" t="str">
        <f>AG108</f>
        <v>小計</v>
      </c>
      <c r="AH170" s="610"/>
      <c r="AI170" s="610"/>
      <c r="AJ170" s="611"/>
      <c r="AK170" s="612"/>
      <c r="AL170" s="613"/>
      <c r="AM170" s="613"/>
      <c r="AN170" s="614"/>
      <c r="AO170" s="612" t="str">
        <f t="shared" si="97"/>
        <v>次ページ計へ</v>
      </c>
      <c r="AP170" s="613"/>
      <c r="AQ170" s="614"/>
      <c r="AR170" s="612"/>
      <c r="AS170" s="613"/>
      <c r="AT170" s="618"/>
      <c r="AU170" s="59"/>
      <c r="AV170" s="43"/>
      <c r="AW170" s="50"/>
      <c r="AY170" s="419" t="s">
        <v>24</v>
      </c>
      <c r="AZ170" s="449"/>
      <c r="BA170" s="429"/>
      <c r="BB170" s="430"/>
      <c r="BC170" s="53"/>
      <c r="BD170" s="54"/>
      <c r="BE170" s="54"/>
      <c r="BF170" s="609" t="str">
        <f>BF108</f>
        <v>小計</v>
      </c>
      <c r="BG170" s="610"/>
      <c r="BH170" s="610"/>
      <c r="BI170" s="611"/>
      <c r="BJ170" s="612"/>
      <c r="BK170" s="613"/>
      <c r="BL170" s="613"/>
      <c r="BM170" s="614"/>
      <c r="BN170" s="612" t="str">
        <f t="shared" si="98"/>
        <v>次ページ計へ</v>
      </c>
      <c r="BO170" s="613"/>
      <c r="BP170" s="614"/>
      <c r="BQ170" s="612"/>
      <c r="BR170" s="613"/>
      <c r="BS170" s="618"/>
      <c r="BT170" s="59"/>
      <c r="BU170" s="43"/>
      <c r="BV170" s="50"/>
      <c r="BX170" s="419" t="s">
        <v>24</v>
      </c>
      <c r="BY170" s="449"/>
      <c r="BZ170" s="429"/>
      <c r="CA170" s="430"/>
      <c r="CB170" s="53"/>
      <c r="CC170" s="54"/>
      <c r="CD170" s="54"/>
      <c r="CE170" s="609" t="str">
        <f>CE108</f>
        <v>小計</v>
      </c>
      <c r="CF170" s="610"/>
      <c r="CG170" s="610"/>
      <c r="CH170" s="611"/>
      <c r="CI170" s="612"/>
      <c r="CJ170" s="613"/>
      <c r="CK170" s="613"/>
      <c r="CL170" s="614"/>
      <c r="CM170" s="612" t="str">
        <f t="shared" si="99"/>
        <v>次ページ計へ</v>
      </c>
      <c r="CN170" s="613"/>
      <c r="CO170" s="614"/>
      <c r="CP170" s="612"/>
      <c r="CQ170" s="613"/>
      <c r="CR170" s="618"/>
      <c r="CS170" s="59"/>
      <c r="CT170" s="43"/>
      <c r="CU170" s="50"/>
      <c r="CW170" s="419" t="s">
        <v>24</v>
      </c>
      <c r="CX170" s="449"/>
      <c r="CY170" s="429"/>
      <c r="CZ170" s="430"/>
      <c r="DA170" s="53"/>
      <c r="DB170" s="54"/>
      <c r="DC170" s="54"/>
      <c r="DD170" s="609" t="str">
        <f>DD108</f>
        <v>小計</v>
      </c>
      <c r="DE170" s="610"/>
      <c r="DF170" s="610"/>
      <c r="DG170" s="611"/>
      <c r="DH170" s="612"/>
      <c r="DI170" s="613"/>
      <c r="DJ170" s="613"/>
      <c r="DK170" s="614"/>
      <c r="DL170" s="612" t="str">
        <f t="shared" si="100"/>
        <v>次ページ計へ</v>
      </c>
      <c r="DM170" s="613"/>
      <c r="DN170" s="614"/>
      <c r="DO170" s="612"/>
      <c r="DP170" s="613"/>
      <c r="DQ170" s="618"/>
      <c r="DR170" s="59"/>
      <c r="DS170" s="43"/>
      <c r="DT170" s="50"/>
      <c r="DV170" s="419" t="s">
        <v>24</v>
      </c>
      <c r="DW170" s="449"/>
      <c r="DX170" s="429"/>
      <c r="DY170" s="430"/>
      <c r="DZ170" s="53"/>
      <c r="EA170" s="54"/>
      <c r="EB170" s="54"/>
      <c r="EC170" s="609" t="str">
        <f>EC108</f>
        <v>小計</v>
      </c>
      <c r="ED170" s="610"/>
      <c r="EE170" s="610"/>
      <c r="EF170" s="611"/>
      <c r="EG170" s="612"/>
      <c r="EH170" s="613"/>
      <c r="EI170" s="613"/>
      <c r="EJ170" s="614"/>
      <c r="EK170" s="612" t="str">
        <f t="shared" si="101"/>
        <v>次ページ計へ</v>
      </c>
      <c r="EL170" s="613"/>
      <c r="EM170" s="614"/>
      <c r="EN170" s="612"/>
      <c r="EO170" s="613"/>
      <c r="EP170" s="618"/>
      <c r="EQ170" s="59"/>
      <c r="ER170" s="43"/>
      <c r="ES170" s="50"/>
    </row>
    <row r="171" spans="1:149" ht="15" customHeight="1" thickBot="1">
      <c r="A171" s="450"/>
      <c r="B171" s="451"/>
      <c r="C171" s="383"/>
      <c r="D171" s="416"/>
      <c r="E171" s="56"/>
      <c r="F171" s="57"/>
      <c r="G171" s="63"/>
      <c r="H171" s="346"/>
      <c r="I171" s="347"/>
      <c r="J171" s="347"/>
      <c r="K171" s="572"/>
      <c r="L171" s="615"/>
      <c r="M171" s="616"/>
      <c r="N171" s="616"/>
      <c r="O171" s="617"/>
      <c r="P171" s="615"/>
      <c r="Q171" s="616"/>
      <c r="R171" s="617"/>
      <c r="S171" s="615"/>
      <c r="T171" s="616"/>
      <c r="U171" s="619"/>
      <c r="V171" s="60"/>
      <c r="W171" s="61"/>
      <c r="X171" s="62"/>
      <c r="Z171" s="450"/>
      <c r="AA171" s="451"/>
      <c r="AB171" s="383"/>
      <c r="AC171" s="416"/>
      <c r="AD171" s="56"/>
      <c r="AE171" s="57"/>
      <c r="AF171" s="63"/>
      <c r="AG171" s="346"/>
      <c r="AH171" s="347"/>
      <c r="AI171" s="347"/>
      <c r="AJ171" s="572"/>
      <c r="AK171" s="615"/>
      <c r="AL171" s="616"/>
      <c r="AM171" s="616"/>
      <c r="AN171" s="617"/>
      <c r="AO171" s="615"/>
      <c r="AP171" s="616"/>
      <c r="AQ171" s="617"/>
      <c r="AR171" s="615"/>
      <c r="AS171" s="616"/>
      <c r="AT171" s="619"/>
      <c r="AU171" s="60"/>
      <c r="AV171" s="61"/>
      <c r="AW171" s="62"/>
      <c r="AY171" s="450"/>
      <c r="AZ171" s="451"/>
      <c r="BA171" s="383"/>
      <c r="BB171" s="416"/>
      <c r="BC171" s="56"/>
      <c r="BD171" s="57"/>
      <c r="BE171" s="63"/>
      <c r="BF171" s="346"/>
      <c r="BG171" s="347"/>
      <c r="BH171" s="347"/>
      <c r="BI171" s="572"/>
      <c r="BJ171" s="615"/>
      <c r="BK171" s="616"/>
      <c r="BL171" s="616"/>
      <c r="BM171" s="617"/>
      <c r="BN171" s="615"/>
      <c r="BO171" s="616"/>
      <c r="BP171" s="617"/>
      <c r="BQ171" s="615"/>
      <c r="BR171" s="616"/>
      <c r="BS171" s="619"/>
      <c r="BT171" s="60"/>
      <c r="BU171" s="61"/>
      <c r="BV171" s="62"/>
      <c r="BX171" s="450"/>
      <c r="BY171" s="451"/>
      <c r="BZ171" s="383"/>
      <c r="CA171" s="416"/>
      <c r="CB171" s="56"/>
      <c r="CC171" s="57"/>
      <c r="CD171" s="63"/>
      <c r="CE171" s="346"/>
      <c r="CF171" s="347"/>
      <c r="CG171" s="347"/>
      <c r="CH171" s="572"/>
      <c r="CI171" s="615"/>
      <c r="CJ171" s="616"/>
      <c r="CK171" s="616"/>
      <c r="CL171" s="617"/>
      <c r="CM171" s="615"/>
      <c r="CN171" s="616"/>
      <c r="CO171" s="617"/>
      <c r="CP171" s="615"/>
      <c r="CQ171" s="616"/>
      <c r="CR171" s="619"/>
      <c r="CS171" s="60"/>
      <c r="CT171" s="61"/>
      <c r="CU171" s="62"/>
      <c r="CW171" s="450"/>
      <c r="CX171" s="451"/>
      <c r="CY171" s="383"/>
      <c r="CZ171" s="416"/>
      <c r="DA171" s="56"/>
      <c r="DB171" s="57"/>
      <c r="DC171" s="63"/>
      <c r="DD171" s="346"/>
      <c r="DE171" s="347"/>
      <c r="DF171" s="347"/>
      <c r="DG171" s="572"/>
      <c r="DH171" s="615"/>
      <c r="DI171" s="616"/>
      <c r="DJ171" s="616"/>
      <c r="DK171" s="617"/>
      <c r="DL171" s="615"/>
      <c r="DM171" s="616"/>
      <c r="DN171" s="617"/>
      <c r="DO171" s="615"/>
      <c r="DP171" s="616"/>
      <c r="DQ171" s="619"/>
      <c r="DR171" s="60"/>
      <c r="DS171" s="61"/>
      <c r="DT171" s="62"/>
      <c r="DV171" s="450"/>
      <c r="DW171" s="451"/>
      <c r="DX171" s="383"/>
      <c r="DY171" s="416"/>
      <c r="DZ171" s="56"/>
      <c r="EA171" s="57"/>
      <c r="EB171" s="63"/>
      <c r="EC171" s="346"/>
      <c r="ED171" s="347"/>
      <c r="EE171" s="347"/>
      <c r="EF171" s="572"/>
      <c r="EG171" s="615"/>
      <c r="EH171" s="616"/>
      <c r="EI171" s="616"/>
      <c r="EJ171" s="617"/>
      <c r="EK171" s="615"/>
      <c r="EL171" s="616"/>
      <c r="EM171" s="617"/>
      <c r="EN171" s="615"/>
      <c r="EO171" s="616"/>
      <c r="EP171" s="619"/>
      <c r="EQ171" s="60"/>
      <c r="ER171" s="61"/>
      <c r="ES171" s="62"/>
    </row>
    <row r="172" spans="1:149" ht="15" customHeight="1">
      <c r="A172" s="419" t="s">
        <v>25</v>
      </c>
      <c r="B172" s="449"/>
      <c r="C172" s="429"/>
      <c r="D172" s="430"/>
      <c r="E172" s="53"/>
      <c r="F172" s="54"/>
      <c r="G172" s="64"/>
      <c r="S172" s="408" t="s">
        <v>18</v>
      </c>
      <c r="T172" s="409"/>
      <c r="U172" s="573"/>
      <c r="V172" s="77"/>
      <c r="W172" s="77"/>
      <c r="X172" s="87"/>
      <c r="Z172" s="419" t="s">
        <v>25</v>
      </c>
      <c r="AA172" s="449"/>
      <c r="AB172" s="429"/>
      <c r="AC172" s="430"/>
      <c r="AD172" s="53"/>
      <c r="AE172" s="54"/>
      <c r="AF172" s="64"/>
      <c r="AR172" s="408" t="s">
        <v>18</v>
      </c>
      <c r="AS172" s="409"/>
      <c r="AT172" s="573"/>
      <c r="AU172" s="77"/>
      <c r="AV172" s="77"/>
      <c r="AW172" s="87"/>
      <c r="AY172" s="419" t="s">
        <v>25</v>
      </c>
      <c r="AZ172" s="449"/>
      <c r="BA172" s="429"/>
      <c r="BB172" s="430"/>
      <c r="BC172" s="53"/>
      <c r="BD172" s="54"/>
      <c r="BE172" s="64"/>
      <c r="BQ172" s="408" t="s">
        <v>18</v>
      </c>
      <c r="BR172" s="409"/>
      <c r="BS172" s="573"/>
      <c r="BT172" s="77"/>
      <c r="BU172" s="77"/>
      <c r="BV172" s="87"/>
      <c r="BX172" s="419" t="s">
        <v>25</v>
      </c>
      <c r="BY172" s="449"/>
      <c r="BZ172" s="429"/>
      <c r="CA172" s="430"/>
      <c r="CB172" s="53"/>
      <c r="CC172" s="54"/>
      <c r="CD172" s="64"/>
      <c r="CP172" s="408" t="s">
        <v>18</v>
      </c>
      <c r="CQ172" s="409"/>
      <c r="CR172" s="573"/>
      <c r="CS172" s="77"/>
      <c r="CT172" s="77"/>
      <c r="CU172" s="87"/>
      <c r="CW172" s="419" t="s">
        <v>25</v>
      </c>
      <c r="CX172" s="449"/>
      <c r="CY172" s="429"/>
      <c r="CZ172" s="430"/>
      <c r="DA172" s="53"/>
      <c r="DB172" s="54"/>
      <c r="DC172" s="64"/>
      <c r="DO172" s="408" t="s">
        <v>18</v>
      </c>
      <c r="DP172" s="409"/>
      <c r="DQ172" s="573"/>
      <c r="DR172" s="77"/>
      <c r="DS172" s="77"/>
      <c r="DT172" s="87"/>
      <c r="DV172" s="419" t="s">
        <v>25</v>
      </c>
      <c r="DW172" s="449"/>
      <c r="DX172" s="429"/>
      <c r="DY172" s="430"/>
      <c r="DZ172" s="53"/>
      <c r="EA172" s="54"/>
      <c r="EB172" s="64"/>
      <c r="EN172" s="408" t="s">
        <v>18</v>
      </c>
      <c r="EO172" s="409"/>
      <c r="EP172" s="573"/>
      <c r="EQ172" s="77"/>
      <c r="ER172" s="77"/>
      <c r="ES172" s="87"/>
    </row>
    <row r="173" spans="1:149" ht="15" customHeight="1">
      <c r="A173" s="450"/>
      <c r="B173" s="451"/>
      <c r="C173" s="383"/>
      <c r="D173" s="416"/>
      <c r="E173" s="56"/>
      <c r="F173" s="57"/>
      <c r="G173" s="63"/>
      <c r="H173" s="369" t="s">
        <v>26</v>
      </c>
      <c r="I173" s="365"/>
      <c r="J173" s="365"/>
      <c r="K173" s="365"/>
      <c r="L173" s="365"/>
      <c r="M173" s="366"/>
      <c r="S173" s="396"/>
      <c r="T173" s="316"/>
      <c r="U173" s="416"/>
      <c r="V173" s="65"/>
      <c r="W173" s="47"/>
      <c r="X173" s="48"/>
      <c r="Z173" s="450"/>
      <c r="AA173" s="451"/>
      <c r="AB173" s="383"/>
      <c r="AC173" s="416"/>
      <c r="AD173" s="56"/>
      <c r="AE173" s="57"/>
      <c r="AF173" s="63"/>
      <c r="AG173" s="369" t="s">
        <v>26</v>
      </c>
      <c r="AH173" s="365"/>
      <c r="AI173" s="365"/>
      <c r="AJ173" s="365"/>
      <c r="AK173" s="365"/>
      <c r="AL173" s="366"/>
      <c r="AR173" s="396"/>
      <c r="AS173" s="316"/>
      <c r="AT173" s="416"/>
      <c r="AU173" s="65"/>
      <c r="AV173" s="47"/>
      <c r="AW173" s="48"/>
      <c r="AY173" s="450"/>
      <c r="AZ173" s="451"/>
      <c r="BA173" s="383"/>
      <c r="BB173" s="416"/>
      <c r="BC173" s="56"/>
      <c r="BD173" s="57"/>
      <c r="BE173" s="63"/>
      <c r="BF173" s="369" t="s">
        <v>26</v>
      </c>
      <c r="BG173" s="365"/>
      <c r="BH173" s="365"/>
      <c r="BI173" s="365"/>
      <c r="BJ173" s="365"/>
      <c r="BK173" s="366"/>
      <c r="BQ173" s="396"/>
      <c r="BR173" s="316"/>
      <c r="BS173" s="416"/>
      <c r="BT173" s="65"/>
      <c r="BU173" s="47"/>
      <c r="BV173" s="48"/>
      <c r="BX173" s="450"/>
      <c r="BY173" s="451"/>
      <c r="BZ173" s="383"/>
      <c r="CA173" s="416"/>
      <c r="CB173" s="56"/>
      <c r="CC173" s="57"/>
      <c r="CD173" s="63"/>
      <c r="CE173" s="369" t="s">
        <v>26</v>
      </c>
      <c r="CF173" s="365"/>
      <c r="CG173" s="365"/>
      <c r="CH173" s="365"/>
      <c r="CI173" s="365"/>
      <c r="CJ173" s="366"/>
      <c r="CP173" s="396"/>
      <c r="CQ173" s="316"/>
      <c r="CR173" s="416"/>
      <c r="CS173" s="65"/>
      <c r="CT173" s="47"/>
      <c r="CU173" s="48"/>
      <c r="CW173" s="450"/>
      <c r="CX173" s="451"/>
      <c r="CY173" s="383"/>
      <c r="CZ173" s="416"/>
      <c r="DA173" s="56"/>
      <c r="DB173" s="57"/>
      <c r="DC173" s="63"/>
      <c r="DD173" s="369" t="s">
        <v>26</v>
      </c>
      <c r="DE173" s="365"/>
      <c r="DF173" s="365"/>
      <c r="DG173" s="365"/>
      <c r="DH173" s="365"/>
      <c r="DI173" s="366"/>
      <c r="DO173" s="396"/>
      <c r="DP173" s="316"/>
      <c r="DQ173" s="416"/>
      <c r="DR173" s="65"/>
      <c r="DS173" s="47"/>
      <c r="DT173" s="48"/>
      <c r="DV173" s="450"/>
      <c r="DW173" s="451"/>
      <c r="DX173" s="383"/>
      <c r="DY173" s="416"/>
      <c r="DZ173" s="56"/>
      <c r="EA173" s="57"/>
      <c r="EB173" s="63"/>
      <c r="EC173" s="369" t="s">
        <v>26</v>
      </c>
      <c r="ED173" s="365"/>
      <c r="EE173" s="365"/>
      <c r="EF173" s="365"/>
      <c r="EG173" s="365"/>
      <c r="EH173" s="366"/>
      <c r="EN173" s="396"/>
      <c r="EO173" s="316"/>
      <c r="EP173" s="416"/>
      <c r="EQ173" s="65"/>
      <c r="ER173" s="47"/>
      <c r="ES173" s="48"/>
    </row>
    <row r="174" spans="1:149" ht="15" customHeight="1">
      <c r="A174" s="419" t="s">
        <v>38</v>
      </c>
      <c r="B174" s="449"/>
      <c r="C174" s="429"/>
      <c r="D174" s="430"/>
      <c r="E174" s="53"/>
      <c r="F174" s="54"/>
      <c r="G174" s="64"/>
      <c r="H174" s="66"/>
      <c r="M174" s="67"/>
      <c r="S174" s="391" t="s">
        <v>19</v>
      </c>
      <c r="T174" s="392"/>
      <c r="U174" s="430"/>
      <c r="V174" s="68"/>
      <c r="W174" s="43"/>
      <c r="X174" s="50"/>
      <c r="Z174" s="419" t="s">
        <v>38</v>
      </c>
      <c r="AA174" s="449"/>
      <c r="AB174" s="429"/>
      <c r="AC174" s="430"/>
      <c r="AD174" s="53"/>
      <c r="AE174" s="54"/>
      <c r="AF174" s="64"/>
      <c r="AG174" s="66"/>
      <c r="AL174" s="67"/>
      <c r="AR174" s="391" t="s">
        <v>19</v>
      </c>
      <c r="AS174" s="392"/>
      <c r="AT174" s="430"/>
      <c r="AU174" s="68"/>
      <c r="AV174" s="43"/>
      <c r="AW174" s="50"/>
      <c r="AY174" s="419" t="s">
        <v>38</v>
      </c>
      <c r="AZ174" s="449"/>
      <c r="BA174" s="429"/>
      <c r="BB174" s="430"/>
      <c r="BC174" s="53"/>
      <c r="BD174" s="54"/>
      <c r="BE174" s="64"/>
      <c r="BF174" s="66"/>
      <c r="BK174" s="67"/>
      <c r="BQ174" s="391" t="s">
        <v>19</v>
      </c>
      <c r="BR174" s="392"/>
      <c r="BS174" s="430"/>
      <c r="BT174" s="68"/>
      <c r="BU174" s="43"/>
      <c r="BV174" s="50"/>
      <c r="BX174" s="419" t="s">
        <v>38</v>
      </c>
      <c r="BY174" s="449"/>
      <c r="BZ174" s="429"/>
      <c r="CA174" s="430"/>
      <c r="CB174" s="53"/>
      <c r="CC174" s="54"/>
      <c r="CD174" s="64"/>
      <c r="CE174" s="66"/>
      <c r="CJ174" s="67"/>
      <c r="CP174" s="391" t="s">
        <v>19</v>
      </c>
      <c r="CQ174" s="392"/>
      <c r="CR174" s="430"/>
      <c r="CS174" s="68"/>
      <c r="CT174" s="43"/>
      <c r="CU174" s="50"/>
      <c r="CW174" s="419" t="s">
        <v>38</v>
      </c>
      <c r="CX174" s="449"/>
      <c r="CY174" s="429"/>
      <c r="CZ174" s="430"/>
      <c r="DA174" s="53"/>
      <c r="DB174" s="54"/>
      <c r="DC174" s="64"/>
      <c r="DD174" s="66"/>
      <c r="DI174" s="67"/>
      <c r="DO174" s="391" t="s">
        <v>19</v>
      </c>
      <c r="DP174" s="392"/>
      <c r="DQ174" s="430"/>
      <c r="DR174" s="68"/>
      <c r="DS174" s="43"/>
      <c r="DT174" s="50"/>
      <c r="DV174" s="419" t="s">
        <v>38</v>
      </c>
      <c r="DW174" s="449"/>
      <c r="DX174" s="429"/>
      <c r="DY174" s="430"/>
      <c r="DZ174" s="53"/>
      <c r="EA174" s="54"/>
      <c r="EB174" s="64"/>
      <c r="EC174" s="66"/>
      <c r="EH174" s="67"/>
      <c r="EN174" s="391" t="s">
        <v>19</v>
      </c>
      <c r="EO174" s="392"/>
      <c r="EP174" s="430"/>
      <c r="EQ174" s="68"/>
      <c r="ER174" s="43"/>
      <c r="ES174" s="50"/>
    </row>
    <row r="175" spans="1:149" ht="15" customHeight="1" thickBot="1">
      <c r="A175" s="475"/>
      <c r="B175" s="476"/>
      <c r="C175" s="356"/>
      <c r="D175" s="572"/>
      <c r="E175" s="69"/>
      <c r="F175" s="70"/>
      <c r="G175" s="71"/>
      <c r="H175" s="72"/>
      <c r="I175" s="71"/>
      <c r="J175" s="73"/>
      <c r="K175" s="74"/>
      <c r="L175" s="75"/>
      <c r="M175" s="71"/>
      <c r="N175" s="75"/>
      <c r="O175" s="75"/>
      <c r="P175" s="75"/>
      <c r="Q175" s="75"/>
      <c r="R175" s="75"/>
      <c r="S175" s="346"/>
      <c r="T175" s="347"/>
      <c r="U175" s="572"/>
      <c r="V175" s="76"/>
      <c r="W175" s="61"/>
      <c r="X175" s="62"/>
      <c r="Z175" s="475"/>
      <c r="AA175" s="476"/>
      <c r="AB175" s="356"/>
      <c r="AC175" s="572"/>
      <c r="AD175" s="69"/>
      <c r="AE175" s="70"/>
      <c r="AF175" s="71"/>
      <c r="AG175" s="72"/>
      <c r="AH175" s="71"/>
      <c r="AI175" s="73"/>
      <c r="AJ175" s="74"/>
      <c r="AK175" s="75"/>
      <c r="AL175" s="71"/>
      <c r="AM175" s="75"/>
      <c r="AN175" s="75"/>
      <c r="AO175" s="75"/>
      <c r="AP175" s="75"/>
      <c r="AQ175" s="75"/>
      <c r="AR175" s="346"/>
      <c r="AS175" s="347"/>
      <c r="AT175" s="572"/>
      <c r="AU175" s="76"/>
      <c r="AV175" s="61"/>
      <c r="AW175" s="62"/>
      <c r="AY175" s="475"/>
      <c r="AZ175" s="476"/>
      <c r="BA175" s="356"/>
      <c r="BB175" s="572"/>
      <c r="BC175" s="69"/>
      <c r="BD175" s="70"/>
      <c r="BE175" s="71"/>
      <c r="BF175" s="72"/>
      <c r="BG175" s="71"/>
      <c r="BH175" s="73"/>
      <c r="BI175" s="74"/>
      <c r="BJ175" s="75"/>
      <c r="BK175" s="71"/>
      <c r="BL175" s="75"/>
      <c r="BM175" s="75"/>
      <c r="BN175" s="75"/>
      <c r="BO175" s="75"/>
      <c r="BP175" s="75"/>
      <c r="BQ175" s="346"/>
      <c r="BR175" s="347"/>
      <c r="BS175" s="572"/>
      <c r="BT175" s="76"/>
      <c r="BU175" s="61"/>
      <c r="BV175" s="62"/>
      <c r="BX175" s="475"/>
      <c r="BY175" s="476"/>
      <c r="BZ175" s="356"/>
      <c r="CA175" s="572"/>
      <c r="CB175" s="69"/>
      <c r="CC175" s="70"/>
      <c r="CD175" s="71"/>
      <c r="CE175" s="72"/>
      <c r="CF175" s="71"/>
      <c r="CG175" s="73"/>
      <c r="CH175" s="74"/>
      <c r="CI175" s="75"/>
      <c r="CJ175" s="71"/>
      <c r="CK175" s="75"/>
      <c r="CL175" s="75"/>
      <c r="CM175" s="75"/>
      <c r="CN175" s="75"/>
      <c r="CO175" s="75"/>
      <c r="CP175" s="346"/>
      <c r="CQ175" s="347"/>
      <c r="CR175" s="572"/>
      <c r="CS175" s="76"/>
      <c r="CT175" s="61"/>
      <c r="CU175" s="62"/>
      <c r="CW175" s="475"/>
      <c r="CX175" s="476"/>
      <c r="CY175" s="356"/>
      <c r="CZ175" s="572"/>
      <c r="DA175" s="69"/>
      <c r="DB175" s="70"/>
      <c r="DC175" s="71"/>
      <c r="DD175" s="72"/>
      <c r="DE175" s="71"/>
      <c r="DF175" s="73"/>
      <c r="DG175" s="74"/>
      <c r="DH175" s="75"/>
      <c r="DI175" s="71"/>
      <c r="DJ175" s="75"/>
      <c r="DK175" s="75"/>
      <c r="DL175" s="75"/>
      <c r="DM175" s="75"/>
      <c r="DN175" s="75"/>
      <c r="DO175" s="346"/>
      <c r="DP175" s="347"/>
      <c r="DQ175" s="572"/>
      <c r="DR175" s="76"/>
      <c r="DS175" s="61"/>
      <c r="DT175" s="62"/>
      <c r="DV175" s="475"/>
      <c r="DW175" s="476"/>
      <c r="DX175" s="356"/>
      <c r="DY175" s="572"/>
      <c r="DZ175" s="69"/>
      <c r="EA175" s="70"/>
      <c r="EB175" s="71"/>
      <c r="EC175" s="72"/>
      <c r="ED175" s="71"/>
      <c r="EE175" s="73"/>
      <c r="EF175" s="74"/>
      <c r="EG175" s="75"/>
      <c r="EH175" s="71"/>
      <c r="EI175" s="75"/>
      <c r="EJ175" s="75"/>
      <c r="EK175" s="75"/>
      <c r="EL175" s="75"/>
      <c r="EM175" s="75"/>
      <c r="EN175" s="346"/>
      <c r="EO175" s="347"/>
      <c r="EP175" s="572"/>
      <c r="EQ175" s="76"/>
      <c r="ER175" s="61"/>
      <c r="ES175" s="62"/>
    </row>
    <row r="176" spans="1:149" ht="14.4" customHeight="1">
      <c r="A176" s="437" t="s">
        <v>93</v>
      </c>
      <c r="B176" s="438"/>
      <c r="C176" s="439" t="str">
        <f>IF(入力用シート!$AO$3="","",入力用シート!$AO$3)</f>
        <v/>
      </c>
      <c r="D176" s="440"/>
      <c r="E176" s="440"/>
      <c r="F176" s="440"/>
      <c r="G176" s="440"/>
      <c r="H176" s="441"/>
      <c r="I176" s="442" t="s">
        <v>27</v>
      </c>
      <c r="J176" s="438"/>
      <c r="K176" s="440" t="str">
        <f>IF(入力用シート!$AO$5="","",入力用シート!$AO$5)</f>
        <v/>
      </c>
      <c r="L176" s="440"/>
      <c r="M176" s="440"/>
      <c r="N176" s="440"/>
      <c r="O176" s="440"/>
      <c r="P176" s="441"/>
      <c r="Q176" s="443" t="str">
        <f>IF(入力用シート!$AH$7="","",入力用シート!$AH$7)</f>
        <v/>
      </c>
      <c r="R176" s="444"/>
      <c r="S176" s="77"/>
      <c r="T176" s="409" t="str">
        <f>IF(入力用シート!$AO$7="","",入力用シート!$AO$7)</f>
        <v/>
      </c>
      <c r="U176" s="409"/>
      <c r="V176" s="409"/>
      <c r="W176" s="409"/>
      <c r="X176" s="452"/>
      <c r="Z176" s="437" t="s">
        <v>93</v>
      </c>
      <c r="AA176" s="438"/>
      <c r="AB176" s="439" t="str">
        <f>IF(入力用シート!$AO$3="","",入力用シート!$AO$3)</f>
        <v/>
      </c>
      <c r="AC176" s="440"/>
      <c r="AD176" s="440"/>
      <c r="AE176" s="440"/>
      <c r="AF176" s="440"/>
      <c r="AG176" s="441"/>
      <c r="AH176" s="442" t="s">
        <v>27</v>
      </c>
      <c r="AI176" s="438"/>
      <c r="AJ176" s="440" t="str">
        <f>IF(入力用シート!$AO$5="","",入力用シート!$AO$5)</f>
        <v/>
      </c>
      <c r="AK176" s="440"/>
      <c r="AL176" s="440"/>
      <c r="AM176" s="440"/>
      <c r="AN176" s="440"/>
      <c r="AO176" s="441"/>
      <c r="AP176" s="443" t="str">
        <f>IF(入力用シート!$AH$7="","",入力用シート!$AH$7)</f>
        <v/>
      </c>
      <c r="AQ176" s="444"/>
      <c r="AR176" s="77"/>
      <c r="AS176" s="409" t="str">
        <f>IF(入力用シート!$AO$7="","",入力用シート!$AO$7)</f>
        <v/>
      </c>
      <c r="AT176" s="409"/>
      <c r="AU176" s="409"/>
      <c r="AV176" s="409"/>
      <c r="AW176" s="452"/>
      <c r="AY176" s="437" t="s">
        <v>93</v>
      </c>
      <c r="AZ176" s="438"/>
      <c r="BA176" s="439" t="str">
        <f>IF(入力用シート!$AO$3="","",入力用シート!$AO$3)</f>
        <v/>
      </c>
      <c r="BB176" s="440"/>
      <c r="BC176" s="440"/>
      <c r="BD176" s="440"/>
      <c r="BE176" s="440"/>
      <c r="BF176" s="441"/>
      <c r="BG176" s="442" t="s">
        <v>27</v>
      </c>
      <c r="BH176" s="438"/>
      <c r="BI176" s="440" t="str">
        <f>IF(入力用シート!$AO$5="","",入力用シート!$AO$5)</f>
        <v/>
      </c>
      <c r="BJ176" s="440"/>
      <c r="BK176" s="440"/>
      <c r="BL176" s="440"/>
      <c r="BM176" s="440"/>
      <c r="BN176" s="441"/>
      <c r="BO176" s="443" t="str">
        <f>IF(入力用シート!$AH$7="","",入力用シート!$AH$7)</f>
        <v/>
      </c>
      <c r="BP176" s="444"/>
      <c r="BQ176" s="77"/>
      <c r="BR176" s="409" t="str">
        <f>IF(入力用シート!$AO$7="","",入力用シート!$AO$7)</f>
        <v/>
      </c>
      <c r="BS176" s="409"/>
      <c r="BT176" s="409"/>
      <c r="BU176" s="409"/>
      <c r="BV176" s="452"/>
      <c r="BX176" s="437" t="s">
        <v>93</v>
      </c>
      <c r="BY176" s="438"/>
      <c r="BZ176" s="439" t="str">
        <f>IF(入力用シート!$AO$3="","",入力用シート!$AO$3)</f>
        <v/>
      </c>
      <c r="CA176" s="440"/>
      <c r="CB176" s="440"/>
      <c r="CC176" s="440"/>
      <c r="CD176" s="440"/>
      <c r="CE176" s="441"/>
      <c r="CF176" s="442" t="s">
        <v>27</v>
      </c>
      <c r="CG176" s="438"/>
      <c r="CH176" s="440" t="str">
        <f>IF(入力用シート!$AO$5="","",入力用シート!$AO$5)</f>
        <v/>
      </c>
      <c r="CI176" s="440"/>
      <c r="CJ176" s="440"/>
      <c r="CK176" s="440"/>
      <c r="CL176" s="440"/>
      <c r="CM176" s="441"/>
      <c r="CN176" s="443" t="str">
        <f>IF(入力用シート!$AH$7="","",入力用シート!$AH$7)</f>
        <v/>
      </c>
      <c r="CO176" s="444"/>
      <c r="CP176" s="77"/>
      <c r="CQ176" s="409" t="str">
        <f>IF(入力用シート!$AO$7="","",入力用シート!$AO$7)</f>
        <v/>
      </c>
      <c r="CR176" s="409"/>
      <c r="CS176" s="409"/>
      <c r="CT176" s="409"/>
      <c r="CU176" s="452"/>
      <c r="CW176" s="437" t="s">
        <v>93</v>
      </c>
      <c r="CX176" s="438"/>
      <c r="CY176" s="439" t="str">
        <f>IF(入力用シート!$AO$3="","",入力用シート!$AO$3)</f>
        <v/>
      </c>
      <c r="CZ176" s="440"/>
      <c r="DA176" s="440"/>
      <c r="DB176" s="440"/>
      <c r="DC176" s="440"/>
      <c r="DD176" s="441"/>
      <c r="DE176" s="442" t="s">
        <v>27</v>
      </c>
      <c r="DF176" s="438"/>
      <c r="DG176" s="440" t="str">
        <f>IF(入力用シート!$AO$5="","",入力用シート!$AO$5)</f>
        <v/>
      </c>
      <c r="DH176" s="440"/>
      <c r="DI176" s="440"/>
      <c r="DJ176" s="440"/>
      <c r="DK176" s="440"/>
      <c r="DL176" s="441"/>
      <c r="DM176" s="443" t="str">
        <f>IF(入力用シート!$AH$7="","",入力用シート!$AH$7)</f>
        <v/>
      </c>
      <c r="DN176" s="444"/>
      <c r="DO176" s="77"/>
      <c r="DP176" s="409" t="str">
        <f>IF(入力用シート!$AO$7="","",入力用シート!$AO$7)</f>
        <v/>
      </c>
      <c r="DQ176" s="409"/>
      <c r="DR176" s="409"/>
      <c r="DS176" s="409"/>
      <c r="DT176" s="452"/>
      <c r="DV176" s="437" t="s">
        <v>93</v>
      </c>
      <c r="DW176" s="438"/>
      <c r="DX176" s="439" t="str">
        <f>IF(入力用シート!$AO$3="","",入力用シート!$AO$3)</f>
        <v/>
      </c>
      <c r="DY176" s="440"/>
      <c r="DZ176" s="440"/>
      <c r="EA176" s="440"/>
      <c r="EB176" s="440"/>
      <c r="EC176" s="441"/>
      <c r="ED176" s="442" t="s">
        <v>27</v>
      </c>
      <c r="EE176" s="438"/>
      <c r="EF176" s="440" t="str">
        <f>IF(入力用シート!$AO$5="","",入力用シート!$AO$5)</f>
        <v/>
      </c>
      <c r="EG176" s="440"/>
      <c r="EH176" s="440"/>
      <c r="EI176" s="440"/>
      <c r="EJ176" s="440"/>
      <c r="EK176" s="441"/>
      <c r="EL176" s="443" t="str">
        <f>IF(入力用シート!$AH$7="","",入力用シート!$AH$7)</f>
        <v/>
      </c>
      <c r="EM176" s="444"/>
      <c r="EN176" s="77"/>
      <c r="EO176" s="409" t="str">
        <f>IF(入力用シート!$AO$7="","",入力用シート!$AO$7)</f>
        <v/>
      </c>
      <c r="EP176" s="409"/>
      <c r="EQ176" s="409"/>
      <c r="ER176" s="409"/>
      <c r="ES176" s="452"/>
    </row>
    <row r="177" spans="1:149" ht="13.8" customHeight="1">
      <c r="A177" s="455" t="str">
        <f>IF(入力用シート!$AH$4="","",入力用シート!$AH$4)</f>
        <v/>
      </c>
      <c r="B177" s="456"/>
      <c r="C177" s="459" t="str">
        <f>IF(入力用シート!$AO$4="","",入力用シート!$AO$4)</f>
        <v/>
      </c>
      <c r="D177" s="460"/>
      <c r="E177" s="460"/>
      <c r="F177" s="460"/>
      <c r="G177" s="460"/>
      <c r="H177" s="461"/>
      <c r="I177" s="460" t="str">
        <f>IF(入力用シート!$AH$6="","",入力用シート!$AH$6)</f>
        <v/>
      </c>
      <c r="J177" s="456"/>
      <c r="K177" s="460" t="str">
        <f>IF(入力用シート!$AO$6="","",入力用シート!$AO$6)</f>
        <v/>
      </c>
      <c r="L177" s="460"/>
      <c r="M177" s="460"/>
      <c r="N177" s="460"/>
      <c r="O177" s="460"/>
      <c r="P177" s="461"/>
      <c r="Q177" s="445"/>
      <c r="R177" s="446"/>
      <c r="T177" s="318"/>
      <c r="U177" s="318"/>
      <c r="V177" s="318"/>
      <c r="W177" s="318"/>
      <c r="X177" s="453"/>
      <c r="Z177" s="455" t="str">
        <f>IF(入力用シート!$AH$4="","",入力用シート!$AH$4)</f>
        <v/>
      </c>
      <c r="AA177" s="456"/>
      <c r="AB177" s="459" t="str">
        <f>IF(入力用シート!$AO$4="","",入力用シート!$AO$4)</f>
        <v/>
      </c>
      <c r="AC177" s="460"/>
      <c r="AD177" s="460"/>
      <c r="AE177" s="460"/>
      <c r="AF177" s="460"/>
      <c r="AG177" s="461"/>
      <c r="AH177" s="460" t="str">
        <f>IF(入力用シート!$AH$6="","",入力用シート!$AH$6)</f>
        <v/>
      </c>
      <c r="AI177" s="456"/>
      <c r="AJ177" s="460" t="str">
        <f>IF(入力用シート!$AO$6="","",入力用シート!$AO$6)</f>
        <v/>
      </c>
      <c r="AK177" s="460"/>
      <c r="AL177" s="460"/>
      <c r="AM177" s="460"/>
      <c r="AN177" s="460"/>
      <c r="AO177" s="461"/>
      <c r="AP177" s="445"/>
      <c r="AQ177" s="446"/>
      <c r="AS177" s="318"/>
      <c r="AT177" s="318"/>
      <c r="AU177" s="318"/>
      <c r="AV177" s="318"/>
      <c r="AW177" s="453"/>
      <c r="AY177" s="455" t="str">
        <f>IF(入力用シート!$AH$4="","",入力用シート!$AH$4)</f>
        <v/>
      </c>
      <c r="AZ177" s="456"/>
      <c r="BA177" s="459" t="str">
        <f>IF(入力用シート!$AO$4="","",入力用シート!$AO$4)</f>
        <v/>
      </c>
      <c r="BB177" s="460"/>
      <c r="BC177" s="460"/>
      <c r="BD177" s="460"/>
      <c r="BE177" s="460"/>
      <c r="BF177" s="461"/>
      <c r="BG177" s="460" t="str">
        <f>IF(入力用シート!$AH$6="","",入力用シート!$AH$6)</f>
        <v/>
      </c>
      <c r="BH177" s="456"/>
      <c r="BI177" s="460" t="str">
        <f>IF(入力用シート!$AO$6="","",入力用シート!$AO$6)</f>
        <v/>
      </c>
      <c r="BJ177" s="460"/>
      <c r="BK177" s="460"/>
      <c r="BL177" s="460"/>
      <c r="BM177" s="460"/>
      <c r="BN177" s="461"/>
      <c r="BO177" s="445"/>
      <c r="BP177" s="446"/>
      <c r="BR177" s="318"/>
      <c r="BS177" s="318"/>
      <c r="BT177" s="318"/>
      <c r="BU177" s="318"/>
      <c r="BV177" s="453"/>
      <c r="BX177" s="455" t="str">
        <f>IF(入力用シート!$AH$4="","",入力用シート!$AH$4)</f>
        <v/>
      </c>
      <c r="BY177" s="456"/>
      <c r="BZ177" s="459" t="str">
        <f>IF(入力用シート!$AO$4="","",入力用シート!$AO$4)</f>
        <v/>
      </c>
      <c r="CA177" s="460"/>
      <c r="CB177" s="460"/>
      <c r="CC177" s="460"/>
      <c r="CD177" s="460"/>
      <c r="CE177" s="461"/>
      <c r="CF177" s="460" t="str">
        <f>IF(入力用シート!$AH$6="","",入力用シート!$AH$6)</f>
        <v/>
      </c>
      <c r="CG177" s="456"/>
      <c r="CH177" s="460" t="str">
        <f>IF(入力用シート!$AO$6="","",入力用シート!$AO$6)</f>
        <v/>
      </c>
      <c r="CI177" s="460"/>
      <c r="CJ177" s="460"/>
      <c r="CK177" s="460"/>
      <c r="CL177" s="460"/>
      <c r="CM177" s="461"/>
      <c r="CN177" s="445"/>
      <c r="CO177" s="446"/>
      <c r="CQ177" s="318"/>
      <c r="CR177" s="318"/>
      <c r="CS177" s="318"/>
      <c r="CT177" s="318"/>
      <c r="CU177" s="453"/>
      <c r="CW177" s="455" t="str">
        <f>IF(入力用シート!$AH$4="","",入力用シート!$AH$4)</f>
        <v/>
      </c>
      <c r="CX177" s="456"/>
      <c r="CY177" s="459" t="str">
        <f>IF(入力用シート!$AO$4="","",入力用シート!$AO$4)</f>
        <v/>
      </c>
      <c r="CZ177" s="460"/>
      <c r="DA177" s="460"/>
      <c r="DB177" s="460"/>
      <c r="DC177" s="460"/>
      <c r="DD177" s="461"/>
      <c r="DE177" s="460" t="str">
        <f>IF(入力用シート!$AH$6="","",入力用シート!$AH$6)</f>
        <v/>
      </c>
      <c r="DF177" s="456"/>
      <c r="DG177" s="460" t="str">
        <f>IF(入力用シート!$AO$6="","",入力用シート!$AO$6)</f>
        <v/>
      </c>
      <c r="DH177" s="460"/>
      <c r="DI177" s="460"/>
      <c r="DJ177" s="460"/>
      <c r="DK177" s="460"/>
      <c r="DL177" s="461"/>
      <c r="DM177" s="445"/>
      <c r="DN177" s="446"/>
      <c r="DP177" s="318"/>
      <c r="DQ177" s="318"/>
      <c r="DR177" s="318"/>
      <c r="DS177" s="318"/>
      <c r="DT177" s="453"/>
      <c r="DV177" s="455" t="str">
        <f>IF(入力用シート!$AH$4="","",入力用シート!$AH$4)</f>
        <v/>
      </c>
      <c r="DW177" s="456"/>
      <c r="DX177" s="459" t="str">
        <f>IF(入力用シート!$AO$4="","",入力用シート!$AO$4)</f>
        <v/>
      </c>
      <c r="DY177" s="460"/>
      <c r="DZ177" s="460"/>
      <c r="EA177" s="460"/>
      <c r="EB177" s="460"/>
      <c r="EC177" s="461"/>
      <c r="ED177" s="460" t="str">
        <f>IF(入力用シート!$AH$6="","",入力用シート!$AH$6)</f>
        <v/>
      </c>
      <c r="EE177" s="456"/>
      <c r="EF177" s="460" t="str">
        <f>IF(入力用シート!$AO$6="","",入力用シート!$AO$6)</f>
        <v/>
      </c>
      <c r="EG177" s="460"/>
      <c r="EH177" s="460"/>
      <c r="EI177" s="460"/>
      <c r="EJ177" s="460"/>
      <c r="EK177" s="461"/>
      <c r="EL177" s="445"/>
      <c r="EM177" s="446"/>
      <c r="EO177" s="318"/>
      <c r="EP177" s="318"/>
      <c r="EQ177" s="318"/>
      <c r="ER177" s="318"/>
      <c r="ES177" s="453"/>
    </row>
    <row r="178" spans="1:149" ht="13.8" customHeight="1">
      <c r="A178" s="457"/>
      <c r="B178" s="458"/>
      <c r="C178" s="462"/>
      <c r="D178" s="463"/>
      <c r="E178" s="463"/>
      <c r="F178" s="463"/>
      <c r="G178" s="463"/>
      <c r="H178" s="464"/>
      <c r="I178" s="463"/>
      <c r="J178" s="458"/>
      <c r="K178" s="463"/>
      <c r="L178" s="463"/>
      <c r="M178" s="463"/>
      <c r="N178" s="463"/>
      <c r="O178" s="463"/>
      <c r="P178" s="464"/>
      <c r="Q178" s="447"/>
      <c r="R178" s="448"/>
      <c r="S178" s="45" t="s">
        <v>10</v>
      </c>
      <c r="T178" s="316"/>
      <c r="U178" s="316"/>
      <c r="V178" s="316"/>
      <c r="W178" s="316"/>
      <c r="X178" s="454"/>
      <c r="Z178" s="457"/>
      <c r="AA178" s="458"/>
      <c r="AB178" s="462"/>
      <c r="AC178" s="463"/>
      <c r="AD178" s="463"/>
      <c r="AE178" s="463"/>
      <c r="AF178" s="463"/>
      <c r="AG178" s="464"/>
      <c r="AH178" s="463"/>
      <c r="AI178" s="458"/>
      <c r="AJ178" s="463"/>
      <c r="AK178" s="463"/>
      <c r="AL178" s="463"/>
      <c r="AM178" s="463"/>
      <c r="AN178" s="463"/>
      <c r="AO178" s="464"/>
      <c r="AP178" s="447"/>
      <c r="AQ178" s="448"/>
      <c r="AR178" s="45" t="s">
        <v>10</v>
      </c>
      <c r="AS178" s="316"/>
      <c r="AT178" s="316"/>
      <c r="AU178" s="316"/>
      <c r="AV178" s="316"/>
      <c r="AW178" s="454"/>
      <c r="AY178" s="457"/>
      <c r="AZ178" s="458"/>
      <c r="BA178" s="462"/>
      <c r="BB178" s="463"/>
      <c r="BC178" s="463"/>
      <c r="BD178" s="463"/>
      <c r="BE178" s="463"/>
      <c r="BF178" s="464"/>
      <c r="BG178" s="463"/>
      <c r="BH178" s="458"/>
      <c r="BI178" s="463"/>
      <c r="BJ178" s="463"/>
      <c r="BK178" s="463"/>
      <c r="BL178" s="463"/>
      <c r="BM178" s="463"/>
      <c r="BN178" s="464"/>
      <c r="BO178" s="447"/>
      <c r="BP178" s="448"/>
      <c r="BQ178" s="45" t="s">
        <v>10</v>
      </c>
      <c r="BR178" s="316"/>
      <c r="BS178" s="316"/>
      <c r="BT178" s="316"/>
      <c r="BU178" s="316"/>
      <c r="BV178" s="454"/>
      <c r="BX178" s="457"/>
      <c r="BY178" s="458"/>
      <c r="BZ178" s="462"/>
      <c r="CA178" s="463"/>
      <c r="CB178" s="463"/>
      <c r="CC178" s="463"/>
      <c r="CD178" s="463"/>
      <c r="CE178" s="464"/>
      <c r="CF178" s="463"/>
      <c r="CG178" s="458"/>
      <c r="CH178" s="463"/>
      <c r="CI178" s="463"/>
      <c r="CJ178" s="463"/>
      <c r="CK178" s="463"/>
      <c r="CL178" s="463"/>
      <c r="CM178" s="464"/>
      <c r="CN178" s="447"/>
      <c r="CO178" s="448"/>
      <c r="CP178" s="45" t="s">
        <v>10</v>
      </c>
      <c r="CQ178" s="316"/>
      <c r="CR178" s="316"/>
      <c r="CS178" s="316"/>
      <c r="CT178" s="316"/>
      <c r="CU178" s="454"/>
      <c r="CW178" s="457"/>
      <c r="CX178" s="458"/>
      <c r="CY178" s="462"/>
      <c r="CZ178" s="463"/>
      <c r="DA178" s="463"/>
      <c r="DB178" s="463"/>
      <c r="DC178" s="463"/>
      <c r="DD178" s="464"/>
      <c r="DE178" s="463"/>
      <c r="DF178" s="458"/>
      <c r="DG178" s="463"/>
      <c r="DH178" s="463"/>
      <c r="DI178" s="463"/>
      <c r="DJ178" s="463"/>
      <c r="DK178" s="463"/>
      <c r="DL178" s="464"/>
      <c r="DM178" s="447"/>
      <c r="DN178" s="448"/>
      <c r="DO178" s="45" t="s">
        <v>10</v>
      </c>
      <c r="DP178" s="316"/>
      <c r="DQ178" s="316"/>
      <c r="DR178" s="316"/>
      <c r="DS178" s="316"/>
      <c r="DT178" s="454"/>
      <c r="DV178" s="457"/>
      <c r="DW178" s="458"/>
      <c r="DX178" s="462"/>
      <c r="DY178" s="463"/>
      <c r="DZ178" s="463"/>
      <c r="EA178" s="463"/>
      <c r="EB178" s="463"/>
      <c r="EC178" s="464"/>
      <c r="ED178" s="463"/>
      <c r="EE178" s="458"/>
      <c r="EF178" s="463"/>
      <c r="EG178" s="463"/>
      <c r="EH178" s="463"/>
      <c r="EI178" s="463"/>
      <c r="EJ178" s="463"/>
      <c r="EK178" s="464"/>
      <c r="EL178" s="447"/>
      <c r="EM178" s="448"/>
      <c r="EN178" s="45" t="s">
        <v>10</v>
      </c>
      <c r="EO178" s="316"/>
      <c r="EP178" s="316"/>
      <c r="EQ178" s="316"/>
      <c r="ER178" s="316"/>
      <c r="ES178" s="454"/>
    </row>
    <row r="179" spans="1:149" ht="15" customHeight="1">
      <c r="A179" s="419" t="s">
        <v>28</v>
      </c>
      <c r="B179" s="420"/>
      <c r="C179" s="78" t="s">
        <v>31</v>
      </c>
      <c r="D179" s="423" t="str">
        <f>IF(入力用シート!$AJ$8="","",入力用シート!$AJ$8)</f>
        <v/>
      </c>
      <c r="E179" s="423"/>
      <c r="F179" s="423"/>
      <c r="G179" s="423"/>
      <c r="H179" s="423"/>
      <c r="I179" s="423"/>
      <c r="J179" s="423"/>
      <c r="K179" s="423"/>
      <c r="L179" s="423"/>
      <c r="M179" s="423"/>
      <c r="N179" s="423"/>
      <c r="O179" s="423"/>
      <c r="P179" s="423"/>
      <c r="Q179" s="423"/>
      <c r="R179" s="423"/>
      <c r="S179" s="423"/>
      <c r="T179" s="423"/>
      <c r="U179" s="423"/>
      <c r="V179" s="423"/>
      <c r="W179" s="423"/>
      <c r="X179" s="424"/>
      <c r="Z179" s="419" t="s">
        <v>28</v>
      </c>
      <c r="AA179" s="420"/>
      <c r="AB179" s="78" t="s">
        <v>31</v>
      </c>
      <c r="AC179" s="423" t="str">
        <f>IF(入力用シート!$AJ$8="","",入力用シート!$AJ$8)</f>
        <v/>
      </c>
      <c r="AD179" s="423"/>
      <c r="AE179" s="423"/>
      <c r="AF179" s="423"/>
      <c r="AG179" s="423"/>
      <c r="AH179" s="423"/>
      <c r="AI179" s="423"/>
      <c r="AJ179" s="423"/>
      <c r="AK179" s="423"/>
      <c r="AL179" s="423"/>
      <c r="AM179" s="423"/>
      <c r="AN179" s="423"/>
      <c r="AO179" s="423"/>
      <c r="AP179" s="423"/>
      <c r="AQ179" s="423"/>
      <c r="AR179" s="423"/>
      <c r="AS179" s="423"/>
      <c r="AT179" s="423"/>
      <c r="AU179" s="423"/>
      <c r="AV179" s="423"/>
      <c r="AW179" s="424"/>
      <c r="AY179" s="419" t="s">
        <v>28</v>
      </c>
      <c r="AZ179" s="420"/>
      <c r="BA179" s="78" t="s">
        <v>31</v>
      </c>
      <c r="BB179" s="423" t="str">
        <f>IF(入力用シート!$AJ$8="","",入力用シート!$AJ$8)</f>
        <v/>
      </c>
      <c r="BC179" s="423"/>
      <c r="BD179" s="423"/>
      <c r="BE179" s="423"/>
      <c r="BF179" s="423"/>
      <c r="BG179" s="423"/>
      <c r="BH179" s="423"/>
      <c r="BI179" s="423"/>
      <c r="BJ179" s="423"/>
      <c r="BK179" s="423"/>
      <c r="BL179" s="423"/>
      <c r="BM179" s="423"/>
      <c r="BN179" s="423"/>
      <c r="BO179" s="423"/>
      <c r="BP179" s="423"/>
      <c r="BQ179" s="423"/>
      <c r="BR179" s="423"/>
      <c r="BS179" s="423"/>
      <c r="BT179" s="423"/>
      <c r="BU179" s="423"/>
      <c r="BV179" s="424"/>
      <c r="BX179" s="419" t="s">
        <v>28</v>
      </c>
      <c r="BY179" s="420"/>
      <c r="BZ179" s="78" t="s">
        <v>31</v>
      </c>
      <c r="CA179" s="423" t="str">
        <f>IF(入力用シート!$AJ$8="","",入力用シート!$AJ$8)</f>
        <v/>
      </c>
      <c r="CB179" s="423"/>
      <c r="CC179" s="423"/>
      <c r="CD179" s="423"/>
      <c r="CE179" s="423"/>
      <c r="CF179" s="423"/>
      <c r="CG179" s="423"/>
      <c r="CH179" s="423"/>
      <c r="CI179" s="423"/>
      <c r="CJ179" s="423"/>
      <c r="CK179" s="423"/>
      <c r="CL179" s="423"/>
      <c r="CM179" s="423"/>
      <c r="CN179" s="423"/>
      <c r="CO179" s="423"/>
      <c r="CP179" s="423"/>
      <c r="CQ179" s="423"/>
      <c r="CR179" s="423"/>
      <c r="CS179" s="423"/>
      <c r="CT179" s="423"/>
      <c r="CU179" s="424"/>
      <c r="CW179" s="419" t="s">
        <v>28</v>
      </c>
      <c r="CX179" s="420"/>
      <c r="CY179" s="78" t="s">
        <v>31</v>
      </c>
      <c r="CZ179" s="423" t="str">
        <f>IF(入力用シート!$AJ$8="","",入力用シート!$AJ$8)</f>
        <v/>
      </c>
      <c r="DA179" s="423"/>
      <c r="DB179" s="423"/>
      <c r="DC179" s="423"/>
      <c r="DD179" s="423"/>
      <c r="DE179" s="423"/>
      <c r="DF179" s="423"/>
      <c r="DG179" s="423"/>
      <c r="DH179" s="423"/>
      <c r="DI179" s="423"/>
      <c r="DJ179" s="423"/>
      <c r="DK179" s="423"/>
      <c r="DL179" s="423"/>
      <c r="DM179" s="423"/>
      <c r="DN179" s="423"/>
      <c r="DO179" s="423"/>
      <c r="DP179" s="423"/>
      <c r="DQ179" s="423"/>
      <c r="DR179" s="423"/>
      <c r="DS179" s="423"/>
      <c r="DT179" s="424"/>
      <c r="DV179" s="419" t="s">
        <v>28</v>
      </c>
      <c r="DW179" s="420"/>
      <c r="DX179" s="78" t="s">
        <v>31</v>
      </c>
      <c r="DY179" s="423" t="str">
        <f>IF(入力用シート!$AJ$8="","",入力用シート!$AJ$8)</f>
        <v/>
      </c>
      <c r="DZ179" s="423"/>
      <c r="EA179" s="423"/>
      <c r="EB179" s="423"/>
      <c r="EC179" s="423"/>
      <c r="ED179" s="423"/>
      <c r="EE179" s="423"/>
      <c r="EF179" s="423"/>
      <c r="EG179" s="423"/>
      <c r="EH179" s="423"/>
      <c r="EI179" s="423"/>
      <c r="EJ179" s="423"/>
      <c r="EK179" s="423"/>
      <c r="EL179" s="423"/>
      <c r="EM179" s="423"/>
      <c r="EN179" s="423"/>
      <c r="EO179" s="423"/>
      <c r="EP179" s="423"/>
      <c r="EQ179" s="423"/>
      <c r="ER179" s="423"/>
      <c r="ES179" s="424"/>
    </row>
    <row r="180" spans="1:149" ht="31.8" customHeight="1" thickBot="1">
      <c r="A180" s="421"/>
      <c r="B180" s="422"/>
      <c r="C180" s="425" t="str">
        <f>IF(入力用シート!$AJ$9="","",入力用シート!$AJ$9)</f>
        <v/>
      </c>
      <c r="D180" s="425"/>
      <c r="E180" s="425"/>
      <c r="F180" s="425"/>
      <c r="G180" s="425"/>
      <c r="H180" s="425"/>
      <c r="I180" s="425"/>
      <c r="J180" s="425"/>
      <c r="K180" s="425"/>
      <c r="L180" s="425"/>
      <c r="M180" s="425"/>
      <c r="N180" s="425"/>
      <c r="O180" s="425"/>
      <c r="P180" s="425"/>
      <c r="Q180" s="425"/>
      <c r="R180" s="425"/>
      <c r="S180" s="425"/>
      <c r="T180" s="425"/>
      <c r="U180" s="425"/>
      <c r="V180" s="425"/>
      <c r="W180" s="425"/>
      <c r="X180" s="426"/>
      <c r="Z180" s="421"/>
      <c r="AA180" s="422"/>
      <c r="AB180" s="425" t="str">
        <f>IF(入力用シート!$AJ$9="","",入力用シート!$AJ$9)</f>
        <v/>
      </c>
      <c r="AC180" s="425"/>
      <c r="AD180" s="425"/>
      <c r="AE180" s="425"/>
      <c r="AF180" s="425"/>
      <c r="AG180" s="425"/>
      <c r="AH180" s="425"/>
      <c r="AI180" s="425"/>
      <c r="AJ180" s="425"/>
      <c r="AK180" s="425"/>
      <c r="AL180" s="425"/>
      <c r="AM180" s="425"/>
      <c r="AN180" s="425"/>
      <c r="AO180" s="425"/>
      <c r="AP180" s="425"/>
      <c r="AQ180" s="425"/>
      <c r="AR180" s="425"/>
      <c r="AS180" s="425"/>
      <c r="AT180" s="425"/>
      <c r="AU180" s="425"/>
      <c r="AV180" s="425"/>
      <c r="AW180" s="426"/>
      <c r="AY180" s="421"/>
      <c r="AZ180" s="422"/>
      <c r="BA180" s="425" t="str">
        <f>IF(入力用シート!$AJ$9="","",入力用シート!$AJ$9)</f>
        <v/>
      </c>
      <c r="BB180" s="425"/>
      <c r="BC180" s="425"/>
      <c r="BD180" s="425"/>
      <c r="BE180" s="425"/>
      <c r="BF180" s="425"/>
      <c r="BG180" s="425"/>
      <c r="BH180" s="425"/>
      <c r="BI180" s="425"/>
      <c r="BJ180" s="425"/>
      <c r="BK180" s="425"/>
      <c r="BL180" s="425"/>
      <c r="BM180" s="425"/>
      <c r="BN180" s="425"/>
      <c r="BO180" s="425"/>
      <c r="BP180" s="425"/>
      <c r="BQ180" s="425"/>
      <c r="BR180" s="425"/>
      <c r="BS180" s="425"/>
      <c r="BT180" s="425"/>
      <c r="BU180" s="425"/>
      <c r="BV180" s="426"/>
      <c r="BX180" s="421"/>
      <c r="BY180" s="422"/>
      <c r="BZ180" s="425" t="str">
        <f>IF(入力用シート!$AJ$9="","",入力用シート!$AJ$9)</f>
        <v/>
      </c>
      <c r="CA180" s="425"/>
      <c r="CB180" s="425"/>
      <c r="CC180" s="425"/>
      <c r="CD180" s="425"/>
      <c r="CE180" s="425"/>
      <c r="CF180" s="425"/>
      <c r="CG180" s="425"/>
      <c r="CH180" s="425"/>
      <c r="CI180" s="425"/>
      <c r="CJ180" s="425"/>
      <c r="CK180" s="425"/>
      <c r="CL180" s="425"/>
      <c r="CM180" s="425"/>
      <c r="CN180" s="425"/>
      <c r="CO180" s="425"/>
      <c r="CP180" s="425"/>
      <c r="CQ180" s="425"/>
      <c r="CR180" s="425"/>
      <c r="CS180" s="425"/>
      <c r="CT180" s="425"/>
      <c r="CU180" s="426"/>
      <c r="CW180" s="421"/>
      <c r="CX180" s="422"/>
      <c r="CY180" s="425" t="str">
        <f>IF(入力用シート!$AJ$9="","",入力用シート!$AJ$9)</f>
        <v/>
      </c>
      <c r="CZ180" s="425"/>
      <c r="DA180" s="425"/>
      <c r="DB180" s="425"/>
      <c r="DC180" s="425"/>
      <c r="DD180" s="425"/>
      <c r="DE180" s="425"/>
      <c r="DF180" s="425"/>
      <c r="DG180" s="425"/>
      <c r="DH180" s="425"/>
      <c r="DI180" s="425"/>
      <c r="DJ180" s="425"/>
      <c r="DK180" s="425"/>
      <c r="DL180" s="425"/>
      <c r="DM180" s="425"/>
      <c r="DN180" s="425"/>
      <c r="DO180" s="425"/>
      <c r="DP180" s="425"/>
      <c r="DQ180" s="425"/>
      <c r="DR180" s="425"/>
      <c r="DS180" s="425"/>
      <c r="DT180" s="426"/>
      <c r="DV180" s="421"/>
      <c r="DW180" s="422"/>
      <c r="DX180" s="425" t="str">
        <f>IF(入力用シート!$AJ$9="","",入力用シート!$AJ$9)</f>
        <v/>
      </c>
      <c r="DY180" s="425"/>
      <c r="DZ180" s="425"/>
      <c r="EA180" s="425"/>
      <c r="EB180" s="425"/>
      <c r="EC180" s="425"/>
      <c r="ED180" s="425"/>
      <c r="EE180" s="425"/>
      <c r="EF180" s="425"/>
      <c r="EG180" s="425"/>
      <c r="EH180" s="425"/>
      <c r="EI180" s="425"/>
      <c r="EJ180" s="425"/>
      <c r="EK180" s="425"/>
      <c r="EL180" s="425"/>
      <c r="EM180" s="425"/>
      <c r="EN180" s="425"/>
      <c r="EO180" s="425"/>
      <c r="EP180" s="425"/>
      <c r="EQ180" s="425"/>
      <c r="ER180" s="425"/>
      <c r="ES180" s="426"/>
    </row>
    <row r="181" spans="1:149" ht="7.2" customHeight="1"/>
    <row r="182" spans="1:149" ht="15.6" customHeight="1">
      <c r="C182" s="79" t="s">
        <v>41</v>
      </c>
      <c r="L182" s="427" t="s">
        <v>179</v>
      </c>
      <c r="M182" s="431"/>
      <c r="N182" s="432"/>
      <c r="O182" s="427" t="s">
        <v>180</v>
      </c>
      <c r="P182" s="428"/>
      <c r="Q182" s="427" t="s">
        <v>181</v>
      </c>
      <c r="R182" s="428"/>
      <c r="S182" s="427" t="s">
        <v>33</v>
      </c>
      <c r="T182" s="428"/>
      <c r="U182" s="427" t="s">
        <v>34</v>
      </c>
      <c r="V182" s="428"/>
      <c r="W182" s="427" t="s">
        <v>32</v>
      </c>
      <c r="X182" s="428"/>
      <c r="AB182" s="79" t="s">
        <v>41</v>
      </c>
      <c r="AK182" s="427" t="s">
        <v>179</v>
      </c>
      <c r="AL182" s="431"/>
      <c r="AM182" s="432"/>
      <c r="AN182" s="427" t="s">
        <v>180</v>
      </c>
      <c r="AO182" s="428"/>
      <c r="AP182" s="427" t="s">
        <v>181</v>
      </c>
      <c r="AQ182" s="428"/>
      <c r="AR182" s="427" t="s">
        <v>33</v>
      </c>
      <c r="AS182" s="428"/>
      <c r="AT182" s="427" t="s">
        <v>34</v>
      </c>
      <c r="AU182" s="428"/>
      <c r="AV182" s="427" t="s">
        <v>32</v>
      </c>
      <c r="AW182" s="428"/>
      <c r="BA182" s="79" t="s">
        <v>41</v>
      </c>
      <c r="BJ182" s="427" t="s">
        <v>179</v>
      </c>
      <c r="BK182" s="431"/>
      <c r="BL182" s="432"/>
      <c r="BM182" s="427" t="s">
        <v>180</v>
      </c>
      <c r="BN182" s="428"/>
      <c r="BO182" s="427" t="s">
        <v>181</v>
      </c>
      <c r="BP182" s="428"/>
      <c r="BQ182" s="427" t="s">
        <v>33</v>
      </c>
      <c r="BR182" s="428"/>
      <c r="BS182" s="427" t="s">
        <v>34</v>
      </c>
      <c r="BT182" s="428"/>
      <c r="BU182" s="427" t="s">
        <v>32</v>
      </c>
      <c r="BV182" s="428"/>
      <c r="BZ182" s="79" t="s">
        <v>41</v>
      </c>
      <c r="CI182" s="427" t="s">
        <v>179</v>
      </c>
      <c r="CJ182" s="431"/>
      <c r="CK182" s="432"/>
      <c r="CL182" s="427" t="s">
        <v>180</v>
      </c>
      <c r="CM182" s="428"/>
      <c r="CN182" s="427" t="s">
        <v>181</v>
      </c>
      <c r="CO182" s="428"/>
      <c r="CP182" s="427" t="s">
        <v>33</v>
      </c>
      <c r="CQ182" s="428"/>
      <c r="CR182" s="427" t="s">
        <v>34</v>
      </c>
      <c r="CS182" s="428"/>
      <c r="CT182" s="427" t="s">
        <v>32</v>
      </c>
      <c r="CU182" s="428"/>
      <c r="CY182" s="79" t="s">
        <v>41</v>
      </c>
      <c r="DH182" s="427" t="s">
        <v>179</v>
      </c>
      <c r="DI182" s="431"/>
      <c r="DJ182" s="432"/>
      <c r="DK182" s="427" t="s">
        <v>180</v>
      </c>
      <c r="DL182" s="428"/>
      <c r="DM182" s="427" t="s">
        <v>181</v>
      </c>
      <c r="DN182" s="428"/>
      <c r="DO182" s="427" t="s">
        <v>33</v>
      </c>
      <c r="DP182" s="428"/>
      <c r="DQ182" s="427" t="s">
        <v>34</v>
      </c>
      <c r="DR182" s="428"/>
      <c r="DS182" s="427" t="s">
        <v>32</v>
      </c>
      <c r="DT182" s="428"/>
      <c r="DX182" s="79" t="s">
        <v>41</v>
      </c>
      <c r="EG182" s="427" t="s">
        <v>179</v>
      </c>
      <c r="EH182" s="431"/>
      <c r="EI182" s="432"/>
      <c r="EJ182" s="427" t="s">
        <v>180</v>
      </c>
      <c r="EK182" s="428"/>
      <c r="EL182" s="427" t="s">
        <v>181</v>
      </c>
      <c r="EM182" s="428"/>
      <c r="EN182" s="427" t="s">
        <v>33</v>
      </c>
      <c r="EO182" s="428"/>
      <c r="EP182" s="427" t="s">
        <v>34</v>
      </c>
      <c r="EQ182" s="428"/>
      <c r="ER182" s="427" t="s">
        <v>32</v>
      </c>
      <c r="ES182" s="428"/>
    </row>
    <row r="183" spans="1:149" ht="18" customHeight="1">
      <c r="L183" s="414"/>
      <c r="M183" s="318"/>
      <c r="N183" s="415"/>
      <c r="O183" s="429"/>
      <c r="P183" s="430"/>
      <c r="Q183" s="392"/>
      <c r="R183" s="430"/>
      <c r="S183" s="392"/>
      <c r="T183" s="430"/>
      <c r="U183" s="392"/>
      <c r="V183" s="430"/>
      <c r="W183" s="392"/>
      <c r="X183" s="430"/>
      <c r="AK183" s="414"/>
      <c r="AL183" s="318"/>
      <c r="AM183" s="415"/>
      <c r="AN183" s="429"/>
      <c r="AO183" s="430"/>
      <c r="AP183" s="392"/>
      <c r="AQ183" s="430"/>
      <c r="AR183" s="392"/>
      <c r="AS183" s="430"/>
      <c r="AT183" s="392"/>
      <c r="AU183" s="430"/>
      <c r="AV183" s="392"/>
      <c r="AW183" s="430"/>
      <c r="BJ183" s="414"/>
      <c r="BK183" s="318"/>
      <c r="BL183" s="415"/>
      <c r="BM183" s="429"/>
      <c r="BN183" s="430"/>
      <c r="BO183" s="392"/>
      <c r="BP183" s="430"/>
      <c r="BQ183" s="392"/>
      <c r="BR183" s="430"/>
      <c r="BS183" s="392"/>
      <c r="BT183" s="430"/>
      <c r="BU183" s="392"/>
      <c r="BV183" s="430"/>
      <c r="CI183" s="414"/>
      <c r="CJ183" s="318"/>
      <c r="CK183" s="415"/>
      <c r="CL183" s="429"/>
      <c r="CM183" s="430"/>
      <c r="CN183" s="392"/>
      <c r="CO183" s="430"/>
      <c r="CP183" s="392"/>
      <c r="CQ183" s="430"/>
      <c r="CR183" s="392"/>
      <c r="CS183" s="430"/>
      <c r="CT183" s="392"/>
      <c r="CU183" s="430"/>
      <c r="DH183" s="414"/>
      <c r="DI183" s="318"/>
      <c r="DJ183" s="415"/>
      <c r="DK183" s="429"/>
      <c r="DL183" s="430"/>
      <c r="DM183" s="392"/>
      <c r="DN183" s="430"/>
      <c r="DO183" s="392"/>
      <c r="DP183" s="430"/>
      <c r="DQ183" s="392"/>
      <c r="DR183" s="430"/>
      <c r="DS183" s="392"/>
      <c r="DT183" s="430"/>
      <c r="EG183" s="414"/>
      <c r="EH183" s="318"/>
      <c r="EI183" s="415"/>
      <c r="EJ183" s="429"/>
      <c r="EK183" s="430"/>
      <c r="EL183" s="392"/>
      <c r="EM183" s="430"/>
      <c r="EN183" s="392"/>
      <c r="EO183" s="430"/>
      <c r="EP183" s="392"/>
      <c r="EQ183" s="430"/>
      <c r="ER183" s="392"/>
      <c r="ES183" s="430"/>
    </row>
    <row r="184" spans="1:149" ht="18" customHeight="1">
      <c r="B184" s="100"/>
      <c r="C184" s="100"/>
      <c r="D184" s="100"/>
      <c r="E184" s="100"/>
      <c r="F184" s="100"/>
      <c r="G184" s="80"/>
      <c r="H184" s="80"/>
      <c r="I184" s="80"/>
      <c r="J184" s="80"/>
      <c r="K184" s="80"/>
      <c r="L184" s="414"/>
      <c r="M184" s="318"/>
      <c r="N184" s="415"/>
      <c r="O184" s="414"/>
      <c r="P184" s="415"/>
      <c r="Q184" s="318"/>
      <c r="R184" s="415"/>
      <c r="S184" s="318"/>
      <c r="T184" s="415"/>
      <c r="U184" s="318"/>
      <c r="V184" s="415"/>
      <c r="W184" s="318"/>
      <c r="X184" s="415"/>
      <c r="AA184" s="100"/>
      <c r="AB184" s="100"/>
      <c r="AC184" s="100"/>
      <c r="AD184" s="100"/>
      <c r="AE184" s="100"/>
      <c r="AF184" s="80"/>
      <c r="AG184" s="80"/>
      <c r="AH184" s="80"/>
      <c r="AI184" s="80"/>
      <c r="AJ184" s="80"/>
      <c r="AK184" s="414"/>
      <c r="AL184" s="318"/>
      <c r="AM184" s="415"/>
      <c r="AN184" s="414"/>
      <c r="AO184" s="415"/>
      <c r="AP184" s="318"/>
      <c r="AQ184" s="415"/>
      <c r="AR184" s="318"/>
      <c r="AS184" s="415"/>
      <c r="AT184" s="318"/>
      <c r="AU184" s="415"/>
      <c r="AV184" s="318"/>
      <c r="AW184" s="415"/>
      <c r="AZ184" s="100"/>
      <c r="BA184" s="100"/>
      <c r="BB184" s="100"/>
      <c r="BC184" s="100"/>
      <c r="BD184" s="100"/>
      <c r="BE184" s="80"/>
      <c r="BF184" s="80"/>
      <c r="BG184" s="80"/>
      <c r="BH184" s="80"/>
      <c r="BI184" s="80"/>
      <c r="BJ184" s="414"/>
      <c r="BK184" s="318"/>
      <c r="BL184" s="415"/>
      <c r="BM184" s="414"/>
      <c r="BN184" s="415"/>
      <c r="BO184" s="318"/>
      <c r="BP184" s="415"/>
      <c r="BQ184" s="318"/>
      <c r="BR184" s="415"/>
      <c r="BS184" s="318"/>
      <c r="BT184" s="415"/>
      <c r="BU184" s="318"/>
      <c r="BV184" s="415"/>
      <c r="BY184" s="100"/>
      <c r="BZ184" s="100"/>
      <c r="CA184" s="100"/>
      <c r="CB184" s="100"/>
      <c r="CC184" s="100"/>
      <c r="CD184" s="80"/>
      <c r="CE184" s="80"/>
      <c r="CF184" s="80"/>
      <c r="CG184" s="80"/>
      <c r="CH184" s="80"/>
      <c r="CI184" s="414"/>
      <c r="CJ184" s="318"/>
      <c r="CK184" s="415"/>
      <c r="CL184" s="414"/>
      <c r="CM184" s="415"/>
      <c r="CN184" s="318"/>
      <c r="CO184" s="415"/>
      <c r="CP184" s="318"/>
      <c r="CQ184" s="415"/>
      <c r="CR184" s="318"/>
      <c r="CS184" s="415"/>
      <c r="CT184" s="318"/>
      <c r="CU184" s="415"/>
      <c r="CX184" s="100"/>
      <c r="CY184" s="100"/>
      <c r="CZ184" s="100"/>
      <c r="DA184" s="100"/>
      <c r="DB184" s="100"/>
      <c r="DC184" s="80"/>
      <c r="DD184" s="80"/>
      <c r="DE184" s="80"/>
      <c r="DF184" s="80"/>
      <c r="DG184" s="80"/>
      <c r="DH184" s="414"/>
      <c r="DI184" s="318"/>
      <c r="DJ184" s="415"/>
      <c r="DK184" s="414"/>
      <c r="DL184" s="415"/>
      <c r="DM184" s="318"/>
      <c r="DN184" s="415"/>
      <c r="DO184" s="318"/>
      <c r="DP184" s="415"/>
      <c r="DQ184" s="318"/>
      <c r="DR184" s="415"/>
      <c r="DS184" s="318"/>
      <c r="DT184" s="415"/>
      <c r="DW184" s="100"/>
      <c r="DX184" s="100"/>
      <c r="DY184" s="100"/>
      <c r="DZ184" s="100"/>
      <c r="EA184" s="100"/>
      <c r="EB184" s="80"/>
      <c r="EC184" s="80"/>
      <c r="ED184" s="80"/>
      <c r="EE184" s="80"/>
      <c r="EF184" s="80"/>
      <c r="EG184" s="414"/>
      <c r="EH184" s="318"/>
      <c r="EI184" s="415"/>
      <c r="EJ184" s="414"/>
      <c r="EK184" s="415"/>
      <c r="EL184" s="318"/>
      <c r="EM184" s="415"/>
      <c r="EN184" s="318"/>
      <c r="EO184" s="415"/>
      <c r="EP184" s="318"/>
      <c r="EQ184" s="415"/>
      <c r="ER184" s="318"/>
      <c r="ES184" s="415"/>
    </row>
    <row r="185" spans="1:149" ht="12.6" customHeight="1">
      <c r="A185" s="417" t="s">
        <v>81</v>
      </c>
      <c r="B185" s="417"/>
      <c r="C185" s="417"/>
      <c r="D185" s="417"/>
      <c r="E185" s="417"/>
      <c r="F185" s="417"/>
      <c r="G185" s="417"/>
      <c r="H185" s="417"/>
      <c r="I185" s="417"/>
      <c r="J185" s="417"/>
      <c r="K185" s="418"/>
      <c r="L185" s="383"/>
      <c r="M185" s="316"/>
      <c r="N185" s="416"/>
      <c r="O185" s="383"/>
      <c r="P185" s="416"/>
      <c r="Q185" s="316"/>
      <c r="R185" s="416"/>
      <c r="S185" s="316"/>
      <c r="T185" s="416"/>
      <c r="U185" s="316"/>
      <c r="V185" s="416"/>
      <c r="W185" s="316"/>
      <c r="X185" s="416"/>
      <c r="Z185" s="417" t="s">
        <v>81</v>
      </c>
      <c r="AA185" s="417"/>
      <c r="AB185" s="417"/>
      <c r="AC185" s="417"/>
      <c r="AD185" s="417"/>
      <c r="AE185" s="417"/>
      <c r="AF185" s="417"/>
      <c r="AG185" s="417"/>
      <c r="AH185" s="417"/>
      <c r="AI185" s="417"/>
      <c r="AJ185" s="418"/>
      <c r="AK185" s="383"/>
      <c r="AL185" s="316"/>
      <c r="AM185" s="416"/>
      <c r="AN185" s="383"/>
      <c r="AO185" s="416"/>
      <c r="AP185" s="316"/>
      <c r="AQ185" s="416"/>
      <c r="AR185" s="316"/>
      <c r="AS185" s="416"/>
      <c r="AT185" s="316"/>
      <c r="AU185" s="416"/>
      <c r="AV185" s="316"/>
      <c r="AW185" s="416"/>
      <c r="AY185" s="417" t="s">
        <v>81</v>
      </c>
      <c r="AZ185" s="417"/>
      <c r="BA185" s="417"/>
      <c r="BB185" s="417"/>
      <c r="BC185" s="417"/>
      <c r="BD185" s="417"/>
      <c r="BE185" s="417"/>
      <c r="BF185" s="417"/>
      <c r="BG185" s="417"/>
      <c r="BH185" s="417"/>
      <c r="BI185" s="418"/>
      <c r="BJ185" s="383"/>
      <c r="BK185" s="316"/>
      <c r="BL185" s="416"/>
      <c r="BM185" s="383"/>
      <c r="BN185" s="416"/>
      <c r="BO185" s="316"/>
      <c r="BP185" s="416"/>
      <c r="BQ185" s="316"/>
      <c r="BR185" s="416"/>
      <c r="BS185" s="316"/>
      <c r="BT185" s="416"/>
      <c r="BU185" s="316"/>
      <c r="BV185" s="416"/>
      <c r="BX185" s="417" t="s">
        <v>81</v>
      </c>
      <c r="BY185" s="417"/>
      <c r="BZ185" s="417"/>
      <c r="CA185" s="417"/>
      <c r="CB185" s="417"/>
      <c r="CC185" s="417"/>
      <c r="CD185" s="417"/>
      <c r="CE185" s="417"/>
      <c r="CF185" s="417"/>
      <c r="CG185" s="417"/>
      <c r="CH185" s="418"/>
      <c r="CI185" s="383"/>
      <c r="CJ185" s="316"/>
      <c r="CK185" s="416"/>
      <c r="CL185" s="383"/>
      <c r="CM185" s="416"/>
      <c r="CN185" s="316"/>
      <c r="CO185" s="416"/>
      <c r="CP185" s="316"/>
      <c r="CQ185" s="416"/>
      <c r="CR185" s="316"/>
      <c r="CS185" s="416"/>
      <c r="CT185" s="316"/>
      <c r="CU185" s="416"/>
      <c r="CW185" s="417" t="s">
        <v>81</v>
      </c>
      <c r="CX185" s="417"/>
      <c r="CY185" s="417"/>
      <c r="CZ185" s="417"/>
      <c r="DA185" s="417"/>
      <c r="DB185" s="417"/>
      <c r="DC185" s="417"/>
      <c r="DD185" s="417"/>
      <c r="DE185" s="417"/>
      <c r="DF185" s="417"/>
      <c r="DG185" s="418"/>
      <c r="DH185" s="383"/>
      <c r="DI185" s="316"/>
      <c r="DJ185" s="416"/>
      <c r="DK185" s="383"/>
      <c r="DL185" s="416"/>
      <c r="DM185" s="316"/>
      <c r="DN185" s="416"/>
      <c r="DO185" s="316"/>
      <c r="DP185" s="416"/>
      <c r="DQ185" s="316"/>
      <c r="DR185" s="416"/>
      <c r="DS185" s="316"/>
      <c r="DT185" s="416"/>
      <c r="DV185" s="417" t="s">
        <v>81</v>
      </c>
      <c r="DW185" s="417"/>
      <c r="DX185" s="417"/>
      <c r="DY185" s="417"/>
      <c r="DZ185" s="417"/>
      <c r="EA185" s="417"/>
      <c r="EB185" s="417"/>
      <c r="EC185" s="417"/>
      <c r="ED185" s="417"/>
      <c r="EE185" s="417"/>
      <c r="EF185" s="418"/>
      <c r="EG185" s="383"/>
      <c r="EH185" s="316"/>
      <c r="EI185" s="416"/>
      <c r="EJ185" s="383"/>
      <c r="EK185" s="416"/>
      <c r="EL185" s="316"/>
      <c r="EM185" s="416"/>
      <c r="EN185" s="316"/>
      <c r="EO185" s="416"/>
      <c r="EP185" s="316"/>
      <c r="EQ185" s="416"/>
      <c r="ER185" s="316"/>
      <c r="ES185" s="416"/>
    </row>
    <row r="186" spans="1:149" ht="8.4" customHeight="1"/>
  </sheetData>
  <sheetProtection algorithmName="SHA-512" hashValue="Ce+o3lgrCBW3Dwq+6Z3DMmQVVnnJpns9wD9AIcaMnURrey2jNeKCL8lfxnX1+GRsDjkopgCiT7xK93tWiDzxDQ==" saltValue="qF8dm8A8MJXMwvCuu184/A==" spinCount="100000" sheet="1" formatColumns="0" formatRows="0"/>
  <mergeCells count="3958">
    <mergeCell ref="DO169:DQ169"/>
    <mergeCell ref="DR169:DT169"/>
    <mergeCell ref="DD170:DG171"/>
    <mergeCell ref="DH170:DK171"/>
    <mergeCell ref="DL170:DN171"/>
    <mergeCell ref="DO170:DQ171"/>
    <mergeCell ref="DO172:DQ173"/>
    <mergeCell ref="DO174:DQ175"/>
    <mergeCell ref="EC169:EF169"/>
    <mergeCell ref="EG169:EJ169"/>
    <mergeCell ref="EK169:EM169"/>
    <mergeCell ref="EN169:EP169"/>
    <mergeCell ref="EQ169:ES169"/>
    <mergeCell ref="EC170:EF171"/>
    <mergeCell ref="EG170:EJ171"/>
    <mergeCell ref="EK170:EM171"/>
    <mergeCell ref="EN170:EP171"/>
    <mergeCell ref="EN172:EP173"/>
    <mergeCell ref="EN174:EP175"/>
    <mergeCell ref="DX174:DY175"/>
    <mergeCell ref="BA106:BB107"/>
    <mergeCell ref="BG106:BI106"/>
    <mergeCell ref="BJ106:BM106"/>
    <mergeCell ref="EK107:EM107"/>
    <mergeCell ref="EN107:EP107"/>
    <mergeCell ref="EQ107:ES107"/>
    <mergeCell ref="EC108:EF109"/>
    <mergeCell ref="EG108:EJ109"/>
    <mergeCell ref="EK108:EM109"/>
    <mergeCell ref="EN108:EP109"/>
    <mergeCell ref="BF169:BI169"/>
    <mergeCell ref="BJ169:BM169"/>
    <mergeCell ref="BN169:BP169"/>
    <mergeCell ref="BQ169:BS169"/>
    <mergeCell ref="BT169:BV169"/>
    <mergeCell ref="BF170:BI171"/>
    <mergeCell ref="BJ170:BM171"/>
    <mergeCell ref="BN170:BP171"/>
    <mergeCell ref="BQ170:BS171"/>
    <mergeCell ref="CE169:CH169"/>
    <mergeCell ref="CI169:CL169"/>
    <mergeCell ref="CM169:CO169"/>
    <mergeCell ref="CP169:CR169"/>
    <mergeCell ref="CS169:CU169"/>
    <mergeCell ref="CE170:CH171"/>
    <mergeCell ref="CI170:CL171"/>
    <mergeCell ref="CM170:CO171"/>
    <mergeCell ref="CP170:CR171"/>
    <mergeCell ref="CE107:CH107"/>
    <mergeCell ref="CI107:CL107"/>
    <mergeCell ref="CM107:CO107"/>
    <mergeCell ref="CP107:CR107"/>
    <mergeCell ref="CP45:CR45"/>
    <mergeCell ref="CS45:CU45"/>
    <mergeCell ref="CE46:CH47"/>
    <mergeCell ref="CE108:CH109"/>
    <mergeCell ref="CI108:CL109"/>
    <mergeCell ref="CM108:CO109"/>
    <mergeCell ref="CP108:CR109"/>
    <mergeCell ref="DD107:DG107"/>
    <mergeCell ref="DH107:DK107"/>
    <mergeCell ref="DL107:DN107"/>
    <mergeCell ref="DO107:DQ107"/>
    <mergeCell ref="DR107:DT107"/>
    <mergeCell ref="DD108:DG109"/>
    <mergeCell ref="DH108:DK109"/>
    <mergeCell ref="DL108:DN109"/>
    <mergeCell ref="DO108:DQ109"/>
    <mergeCell ref="AK169:AN169"/>
    <mergeCell ref="AO169:AQ169"/>
    <mergeCell ref="AR169:AT169"/>
    <mergeCell ref="AU169:AW169"/>
    <mergeCell ref="AW138:AW139"/>
    <mergeCell ref="AW144:AW145"/>
    <mergeCell ref="AW150:AW151"/>
    <mergeCell ref="AW156:AW157"/>
    <mergeCell ref="AU167:AW167"/>
    <mergeCell ref="AW162:AW163"/>
    <mergeCell ref="BR114:BV116"/>
    <mergeCell ref="AY115:AZ116"/>
    <mergeCell ref="BA115:BF116"/>
    <mergeCell ref="BG115:BH116"/>
    <mergeCell ref="BI115:BN116"/>
    <mergeCell ref="AY106:AZ107"/>
    <mergeCell ref="DL46:DN47"/>
    <mergeCell ref="DO46:DQ47"/>
    <mergeCell ref="EC45:EF45"/>
    <mergeCell ref="EG45:EJ45"/>
    <mergeCell ref="EK45:EM45"/>
    <mergeCell ref="EN45:EP45"/>
    <mergeCell ref="EQ45:ES45"/>
    <mergeCell ref="EC46:EF47"/>
    <mergeCell ref="EG46:EJ47"/>
    <mergeCell ref="EK46:EM47"/>
    <mergeCell ref="EN46:EP47"/>
    <mergeCell ref="AG170:AJ171"/>
    <mergeCell ref="AK170:AN171"/>
    <mergeCell ref="AO170:AQ171"/>
    <mergeCell ref="AR170:AT171"/>
    <mergeCell ref="AR172:AT173"/>
    <mergeCell ref="AR174:AT175"/>
    <mergeCell ref="BF107:BI107"/>
    <mergeCell ref="BJ107:BM107"/>
    <mergeCell ref="BN107:BP107"/>
    <mergeCell ref="BQ107:BS107"/>
    <mergeCell ref="BT107:BV107"/>
    <mergeCell ref="BF108:BI109"/>
    <mergeCell ref="BJ108:BM109"/>
    <mergeCell ref="BN108:BP109"/>
    <mergeCell ref="BQ108:BS109"/>
    <mergeCell ref="BQ174:BS175"/>
    <mergeCell ref="DD45:DG45"/>
    <mergeCell ref="BF45:BI45"/>
    <mergeCell ref="BJ45:BM45"/>
    <mergeCell ref="BN45:BP45"/>
    <mergeCell ref="BQ45:BS45"/>
    <mergeCell ref="H170:K171"/>
    <mergeCell ref="L170:O171"/>
    <mergeCell ref="P170:R171"/>
    <mergeCell ref="S170:U171"/>
    <mergeCell ref="AR48:AT49"/>
    <mergeCell ref="AR50:AT51"/>
    <mergeCell ref="S50:U51"/>
    <mergeCell ref="S48:U49"/>
    <mergeCell ref="O121:P123"/>
    <mergeCell ref="Q121:R123"/>
    <mergeCell ref="S121:T123"/>
    <mergeCell ref="U121:V123"/>
    <mergeCell ref="W121:X123"/>
    <mergeCell ref="S59:T61"/>
    <mergeCell ref="O58:P58"/>
    <mergeCell ref="Q58:R58"/>
    <mergeCell ref="S58:T58"/>
    <mergeCell ref="U58:V58"/>
    <mergeCell ref="W58:X58"/>
    <mergeCell ref="I134:K134"/>
    <mergeCell ref="L134:P134"/>
    <mergeCell ref="G65:H65"/>
    <mergeCell ref="I65:J65"/>
    <mergeCell ref="M65:N65"/>
    <mergeCell ref="G66:H66"/>
    <mergeCell ref="I66:J66"/>
    <mergeCell ref="M66:N66"/>
    <mergeCell ref="O59:P61"/>
    <mergeCell ref="Q59:R61"/>
    <mergeCell ref="AG45:AJ45"/>
    <mergeCell ref="AK45:AN45"/>
    <mergeCell ref="AO45:AQ45"/>
    <mergeCell ref="AR45:AT45"/>
    <mergeCell ref="AR46:AT47"/>
    <mergeCell ref="AO46:AQ47"/>
    <mergeCell ref="AK46:AN47"/>
    <mergeCell ref="AG46:AJ47"/>
    <mergeCell ref="AR110:AT111"/>
    <mergeCell ref="AG107:AJ107"/>
    <mergeCell ref="AK107:AN107"/>
    <mergeCell ref="AO107:AQ107"/>
    <mergeCell ref="AR107:AT107"/>
    <mergeCell ref="AG108:AJ109"/>
    <mergeCell ref="AK108:AN109"/>
    <mergeCell ref="AO108:AQ109"/>
    <mergeCell ref="AR108:AT109"/>
    <mergeCell ref="AH72:AJ72"/>
    <mergeCell ref="AK72:AO72"/>
    <mergeCell ref="AQ72:AR72"/>
    <mergeCell ref="AS72:AW72"/>
    <mergeCell ref="AW76:AW77"/>
    <mergeCell ref="AW82:AW83"/>
    <mergeCell ref="AW88:AW89"/>
    <mergeCell ref="A117:B118"/>
    <mergeCell ref="D117:X117"/>
    <mergeCell ref="C118:X118"/>
    <mergeCell ref="O120:P120"/>
    <mergeCell ref="Q120:R120"/>
    <mergeCell ref="S120:T120"/>
    <mergeCell ref="U120:V120"/>
    <mergeCell ref="W120:X120"/>
    <mergeCell ref="H45:K45"/>
    <mergeCell ref="L45:O45"/>
    <mergeCell ref="P45:R45"/>
    <mergeCell ref="S45:U45"/>
    <mergeCell ref="V45:X45"/>
    <mergeCell ref="H46:K47"/>
    <mergeCell ref="L46:O47"/>
    <mergeCell ref="P46:R47"/>
    <mergeCell ref="S46:U47"/>
    <mergeCell ref="H107:K107"/>
    <mergeCell ref="L107:O107"/>
    <mergeCell ref="P107:R107"/>
    <mergeCell ref="S107:U107"/>
    <mergeCell ref="H108:K109"/>
    <mergeCell ref="L108:O109"/>
    <mergeCell ref="P108:R109"/>
    <mergeCell ref="S108:U109"/>
    <mergeCell ref="X88:X89"/>
    <mergeCell ref="X79:X80"/>
    <mergeCell ref="X82:X83"/>
    <mergeCell ref="I72:K72"/>
    <mergeCell ref="L72:P72"/>
    <mergeCell ref="R72:S72"/>
    <mergeCell ref="T72:X72"/>
    <mergeCell ref="S104:U104"/>
    <mergeCell ref="V104:X104"/>
    <mergeCell ref="H105:K105"/>
    <mergeCell ref="L105:O105"/>
    <mergeCell ref="P105:R105"/>
    <mergeCell ref="S105:U105"/>
    <mergeCell ref="V105:X105"/>
    <mergeCell ref="A106:B107"/>
    <mergeCell ref="C106:D107"/>
    <mergeCell ref="I106:K106"/>
    <mergeCell ref="L106:O106"/>
    <mergeCell ref="P106:R106"/>
    <mergeCell ref="S106:U106"/>
    <mergeCell ref="V106:X106"/>
    <mergeCell ref="A114:B114"/>
    <mergeCell ref="C114:H114"/>
    <mergeCell ref="Q114:R116"/>
    <mergeCell ref="T114:X116"/>
    <mergeCell ref="I114:J114"/>
    <mergeCell ref="K114:P114"/>
    <mergeCell ref="A115:B116"/>
    <mergeCell ref="C115:H116"/>
    <mergeCell ref="I115:J116"/>
    <mergeCell ref="K115:P116"/>
    <mergeCell ref="S112:U113"/>
    <mergeCell ref="S110:U111"/>
    <mergeCell ref="A108:B109"/>
    <mergeCell ref="C108:D109"/>
    <mergeCell ref="A110:B111"/>
    <mergeCell ref="C110:D111"/>
    <mergeCell ref="H111:M111"/>
    <mergeCell ref="A112:B113"/>
    <mergeCell ref="C112:D113"/>
    <mergeCell ref="A100:A102"/>
    <mergeCell ref="B100:C102"/>
    <mergeCell ref="D100:G101"/>
    <mergeCell ref="H100:K101"/>
    <mergeCell ref="L100:O102"/>
    <mergeCell ref="P100:R102"/>
    <mergeCell ref="S100:U102"/>
    <mergeCell ref="V100:V101"/>
    <mergeCell ref="W100:W101"/>
    <mergeCell ref="X100:X101"/>
    <mergeCell ref="D102:G102"/>
    <mergeCell ref="H102:I102"/>
    <mergeCell ref="J102:K102"/>
    <mergeCell ref="C103:D103"/>
    <mergeCell ref="E103:G103"/>
    <mergeCell ref="H103:K103"/>
    <mergeCell ref="L103:O103"/>
    <mergeCell ref="P103:R103"/>
    <mergeCell ref="S103:U103"/>
    <mergeCell ref="V103:X103"/>
    <mergeCell ref="A104:B105"/>
    <mergeCell ref="C104:D105"/>
    <mergeCell ref="I104:K104"/>
    <mergeCell ref="L104:O104"/>
    <mergeCell ref="P104:R104"/>
    <mergeCell ref="D96:G96"/>
    <mergeCell ref="H96:I96"/>
    <mergeCell ref="J96:K96"/>
    <mergeCell ref="A97:A99"/>
    <mergeCell ref="B97:C99"/>
    <mergeCell ref="D97:G98"/>
    <mergeCell ref="H97:K98"/>
    <mergeCell ref="L97:O99"/>
    <mergeCell ref="P97:R99"/>
    <mergeCell ref="S97:U99"/>
    <mergeCell ref="V97:V98"/>
    <mergeCell ref="W97:W98"/>
    <mergeCell ref="X97:X98"/>
    <mergeCell ref="D99:G99"/>
    <mergeCell ref="H99:I99"/>
    <mergeCell ref="J99:K99"/>
    <mergeCell ref="A94:A96"/>
    <mergeCell ref="B94:C96"/>
    <mergeCell ref="D94:G95"/>
    <mergeCell ref="H94:K95"/>
    <mergeCell ref="L94:O96"/>
    <mergeCell ref="P94:R96"/>
    <mergeCell ref="S94:U96"/>
    <mergeCell ref="V94:V95"/>
    <mergeCell ref="W94:W95"/>
    <mergeCell ref="X94:X95"/>
    <mergeCell ref="A91:A93"/>
    <mergeCell ref="B91:C93"/>
    <mergeCell ref="D91:G92"/>
    <mergeCell ref="H91:K92"/>
    <mergeCell ref="L91:O93"/>
    <mergeCell ref="P91:R93"/>
    <mergeCell ref="S91:U93"/>
    <mergeCell ref="V91:V92"/>
    <mergeCell ref="W91:W92"/>
    <mergeCell ref="X91:X92"/>
    <mergeCell ref="D93:G93"/>
    <mergeCell ref="H93:I93"/>
    <mergeCell ref="J93:K93"/>
    <mergeCell ref="A88:A90"/>
    <mergeCell ref="B88:C90"/>
    <mergeCell ref="D88:G89"/>
    <mergeCell ref="H88:K89"/>
    <mergeCell ref="L88:O90"/>
    <mergeCell ref="P88:R90"/>
    <mergeCell ref="S88:U90"/>
    <mergeCell ref="V88:V89"/>
    <mergeCell ref="W88:W89"/>
    <mergeCell ref="A85:A87"/>
    <mergeCell ref="B85:C87"/>
    <mergeCell ref="D85:G86"/>
    <mergeCell ref="H85:K86"/>
    <mergeCell ref="L85:O87"/>
    <mergeCell ref="P85:R87"/>
    <mergeCell ref="S85:U87"/>
    <mergeCell ref="V85:V86"/>
    <mergeCell ref="W85:W86"/>
    <mergeCell ref="X85:X86"/>
    <mergeCell ref="D87:G87"/>
    <mergeCell ref="H87:I87"/>
    <mergeCell ref="J87:K87"/>
    <mergeCell ref="A82:A84"/>
    <mergeCell ref="B82:C84"/>
    <mergeCell ref="D82:G83"/>
    <mergeCell ref="D90:G90"/>
    <mergeCell ref="H90:I90"/>
    <mergeCell ref="J90:K90"/>
    <mergeCell ref="A79:A81"/>
    <mergeCell ref="B79:C81"/>
    <mergeCell ref="D79:G80"/>
    <mergeCell ref="H79:K80"/>
    <mergeCell ref="L79:O81"/>
    <mergeCell ref="P79:R81"/>
    <mergeCell ref="S79:U81"/>
    <mergeCell ref="V79:V80"/>
    <mergeCell ref="W79:W80"/>
    <mergeCell ref="D81:G81"/>
    <mergeCell ref="H81:I81"/>
    <mergeCell ref="J81:K81"/>
    <mergeCell ref="H82:K83"/>
    <mergeCell ref="L82:O84"/>
    <mergeCell ref="P82:R84"/>
    <mergeCell ref="S82:U84"/>
    <mergeCell ref="V82:V83"/>
    <mergeCell ref="W82:W83"/>
    <mergeCell ref="D84:G84"/>
    <mergeCell ref="H84:I84"/>
    <mergeCell ref="J84:K84"/>
    <mergeCell ref="A74:A75"/>
    <mergeCell ref="B74:C75"/>
    <mergeCell ref="D74:G75"/>
    <mergeCell ref="H74:K74"/>
    <mergeCell ref="L74:O75"/>
    <mergeCell ref="P74:R75"/>
    <mergeCell ref="S74:U75"/>
    <mergeCell ref="V74:X75"/>
    <mergeCell ref="H75:I75"/>
    <mergeCell ref="J75:K75"/>
    <mergeCell ref="A76:A78"/>
    <mergeCell ref="B76:C78"/>
    <mergeCell ref="D76:G77"/>
    <mergeCell ref="H76:K77"/>
    <mergeCell ref="L76:O78"/>
    <mergeCell ref="P76:R78"/>
    <mergeCell ref="S76:U78"/>
    <mergeCell ref="V76:V77"/>
    <mergeCell ref="W76:W77"/>
    <mergeCell ref="X76:X77"/>
    <mergeCell ref="D78:G78"/>
    <mergeCell ref="H78:I78"/>
    <mergeCell ref="J78:K78"/>
    <mergeCell ref="B68:G69"/>
    <mergeCell ref="I68:K68"/>
    <mergeCell ref="L68:P68"/>
    <mergeCell ref="I69:K69"/>
    <mergeCell ref="L69:X69"/>
    <mergeCell ref="I70:K70"/>
    <mergeCell ref="L70:X70"/>
    <mergeCell ref="I71:K71"/>
    <mergeCell ref="L71:V71"/>
    <mergeCell ref="U59:V61"/>
    <mergeCell ref="W59:X61"/>
    <mergeCell ref="I7:K7"/>
    <mergeCell ref="L7:X7"/>
    <mergeCell ref="I8:K8"/>
    <mergeCell ref="L8:X8"/>
    <mergeCell ref="I9:K9"/>
    <mergeCell ref="L9:V9"/>
    <mergeCell ref="E63:F63"/>
    <mergeCell ref="P63:Q63"/>
    <mergeCell ref="R63:S63"/>
    <mergeCell ref="V17:V18"/>
    <mergeCell ref="W17:W18"/>
    <mergeCell ref="X20:X21"/>
    <mergeCell ref="C41:D41"/>
    <mergeCell ref="E41:G41"/>
    <mergeCell ref="X38:X39"/>
    <mergeCell ref="D40:G40"/>
    <mergeCell ref="H40:I40"/>
    <mergeCell ref="J40:K40"/>
    <mergeCell ref="A55:B56"/>
    <mergeCell ref="D55:X55"/>
    <mergeCell ref="C56:X56"/>
    <mergeCell ref="A14:A16"/>
    <mergeCell ref="B14:C16"/>
    <mergeCell ref="D14:G15"/>
    <mergeCell ref="L14:O16"/>
    <mergeCell ref="P14:R16"/>
    <mergeCell ref="S14:U16"/>
    <mergeCell ref="A12:A13"/>
    <mergeCell ref="B12:C13"/>
    <mergeCell ref="D12:G13"/>
    <mergeCell ref="H12:K12"/>
    <mergeCell ref="L12:O13"/>
    <mergeCell ref="P12:R13"/>
    <mergeCell ref="H13:I13"/>
    <mergeCell ref="J13:K13"/>
    <mergeCell ref="A20:A22"/>
    <mergeCell ref="B20:C22"/>
    <mergeCell ref="D20:G21"/>
    <mergeCell ref="L20:O22"/>
    <mergeCell ref="P20:R22"/>
    <mergeCell ref="S20:U22"/>
    <mergeCell ref="J19:K19"/>
    <mergeCell ref="A17:A19"/>
    <mergeCell ref="B17:C19"/>
    <mergeCell ref="D17:G18"/>
    <mergeCell ref="L17:O19"/>
    <mergeCell ref="P17:R19"/>
    <mergeCell ref="S17:U19"/>
    <mergeCell ref="H19:I19"/>
    <mergeCell ref="A26:A28"/>
    <mergeCell ref="B26:C28"/>
    <mergeCell ref="D26:G27"/>
    <mergeCell ref="L26:O28"/>
    <mergeCell ref="P26:R28"/>
    <mergeCell ref="S26:U28"/>
    <mergeCell ref="V23:V24"/>
    <mergeCell ref="W23:W24"/>
    <mergeCell ref="X23:X24"/>
    <mergeCell ref="D25:G25"/>
    <mergeCell ref="H25:I25"/>
    <mergeCell ref="J25:K25"/>
    <mergeCell ref="A23:A25"/>
    <mergeCell ref="B23:C25"/>
    <mergeCell ref="D23:G24"/>
    <mergeCell ref="L23:O25"/>
    <mergeCell ref="P23:R25"/>
    <mergeCell ref="S23:U25"/>
    <mergeCell ref="V26:V27"/>
    <mergeCell ref="W26:W27"/>
    <mergeCell ref="X26:X27"/>
    <mergeCell ref="H28:I28"/>
    <mergeCell ref="J28:K28"/>
    <mergeCell ref="B35:C37"/>
    <mergeCell ref="D35:G36"/>
    <mergeCell ref="L35:O37"/>
    <mergeCell ref="P35:R37"/>
    <mergeCell ref="S35:U37"/>
    <mergeCell ref="A32:A34"/>
    <mergeCell ref="B32:C34"/>
    <mergeCell ref="D32:G33"/>
    <mergeCell ref="L32:O34"/>
    <mergeCell ref="P32:R34"/>
    <mergeCell ref="S32:U34"/>
    <mergeCell ref="V29:V30"/>
    <mergeCell ref="W29:W30"/>
    <mergeCell ref="X29:X30"/>
    <mergeCell ref="D31:G31"/>
    <mergeCell ref="H31:I31"/>
    <mergeCell ref="J31:K31"/>
    <mergeCell ref="H29:K30"/>
    <mergeCell ref="A29:A31"/>
    <mergeCell ref="B29:C31"/>
    <mergeCell ref="D29:G30"/>
    <mergeCell ref="L29:O31"/>
    <mergeCell ref="P29:R31"/>
    <mergeCell ref="S29:U31"/>
    <mergeCell ref="A52:B52"/>
    <mergeCell ref="C52:H52"/>
    <mergeCell ref="Q52:R54"/>
    <mergeCell ref="T52:X54"/>
    <mergeCell ref="A46:B47"/>
    <mergeCell ref="C46:D47"/>
    <mergeCell ref="A48:B49"/>
    <mergeCell ref="C48:D49"/>
    <mergeCell ref="H49:M49"/>
    <mergeCell ref="A50:B51"/>
    <mergeCell ref="C50:D51"/>
    <mergeCell ref="S43:U43"/>
    <mergeCell ref="V32:V33"/>
    <mergeCell ref="W32:W33"/>
    <mergeCell ref="X32:X33"/>
    <mergeCell ref="H34:I34"/>
    <mergeCell ref="J34:K34"/>
    <mergeCell ref="H32:K33"/>
    <mergeCell ref="A38:A40"/>
    <mergeCell ref="B38:C40"/>
    <mergeCell ref="D38:G39"/>
    <mergeCell ref="L38:O40"/>
    <mergeCell ref="P38:R40"/>
    <mergeCell ref="S38:U40"/>
    <mergeCell ref="V35:V36"/>
    <mergeCell ref="W35:W36"/>
    <mergeCell ref="X35:X36"/>
    <mergeCell ref="D37:G37"/>
    <mergeCell ref="H37:I37"/>
    <mergeCell ref="J37:K37"/>
    <mergeCell ref="H35:K36"/>
    <mergeCell ref="A35:A37"/>
    <mergeCell ref="V20:V21"/>
    <mergeCell ref="I44:K44"/>
    <mergeCell ref="V43:X43"/>
    <mergeCell ref="V44:X44"/>
    <mergeCell ref="H43:K43"/>
    <mergeCell ref="L41:O41"/>
    <mergeCell ref="P41:R41"/>
    <mergeCell ref="S41:U41"/>
    <mergeCell ref="S42:U42"/>
    <mergeCell ref="V41:X41"/>
    <mergeCell ref="V42:X42"/>
    <mergeCell ref="V38:V39"/>
    <mergeCell ref="P43:R43"/>
    <mergeCell ref="W38:W39"/>
    <mergeCell ref="H38:K39"/>
    <mergeCell ref="H41:K41"/>
    <mergeCell ref="I42:K42"/>
    <mergeCell ref="L42:O42"/>
    <mergeCell ref="P42:R42"/>
    <mergeCell ref="E1:F1"/>
    <mergeCell ref="M4:N4"/>
    <mergeCell ref="I4:J4"/>
    <mergeCell ref="G4:H4"/>
    <mergeCell ref="G3:H3"/>
    <mergeCell ref="I3:J3"/>
    <mergeCell ref="D34:G34"/>
    <mergeCell ref="D28:G28"/>
    <mergeCell ref="W20:W21"/>
    <mergeCell ref="D22:G22"/>
    <mergeCell ref="H22:I22"/>
    <mergeCell ref="J22:K22"/>
    <mergeCell ref="V14:V15"/>
    <mergeCell ref="W14:W15"/>
    <mergeCell ref="I10:K10"/>
    <mergeCell ref="L10:P10"/>
    <mergeCell ref="R10:S10"/>
    <mergeCell ref="T10:X10"/>
    <mergeCell ref="P1:Q1"/>
    <mergeCell ref="R1:S1"/>
    <mergeCell ref="M3:N3"/>
    <mergeCell ref="B6:G7"/>
    <mergeCell ref="I6:K6"/>
    <mergeCell ref="L6:P6"/>
    <mergeCell ref="H14:K15"/>
    <mergeCell ref="H17:K18"/>
    <mergeCell ref="H20:K21"/>
    <mergeCell ref="H23:K24"/>
    <mergeCell ref="H26:K27"/>
    <mergeCell ref="X17:X18"/>
    <mergeCell ref="D19:G19"/>
    <mergeCell ref="E10:H10"/>
    <mergeCell ref="E125:F125"/>
    <mergeCell ref="P125:Q125"/>
    <mergeCell ref="R125:S125"/>
    <mergeCell ref="G127:H127"/>
    <mergeCell ref="I127:J127"/>
    <mergeCell ref="M127:N127"/>
    <mergeCell ref="G128:H128"/>
    <mergeCell ref="I128:J128"/>
    <mergeCell ref="M128:N128"/>
    <mergeCell ref="X14:X15"/>
    <mergeCell ref="D16:G16"/>
    <mergeCell ref="H16:I16"/>
    <mergeCell ref="J16:K16"/>
    <mergeCell ref="S12:U13"/>
    <mergeCell ref="V12:X13"/>
    <mergeCell ref="A53:B54"/>
    <mergeCell ref="C53:H54"/>
    <mergeCell ref="I52:J52"/>
    <mergeCell ref="I53:J54"/>
    <mergeCell ref="K52:P52"/>
    <mergeCell ref="K53:P54"/>
    <mergeCell ref="A44:B45"/>
    <mergeCell ref="C44:D45"/>
    <mergeCell ref="L44:O44"/>
    <mergeCell ref="P44:R44"/>
    <mergeCell ref="S44:U44"/>
    <mergeCell ref="A42:B43"/>
    <mergeCell ref="C42:D43"/>
    <mergeCell ref="L43:O43"/>
    <mergeCell ref="E72:H72"/>
    <mergeCell ref="L58:N58"/>
    <mergeCell ref="L59:N61"/>
    <mergeCell ref="R134:S134"/>
    <mergeCell ref="T134:X134"/>
    <mergeCell ref="A136:A137"/>
    <mergeCell ref="B136:C137"/>
    <mergeCell ref="D136:G137"/>
    <mergeCell ref="H136:K136"/>
    <mergeCell ref="L136:O137"/>
    <mergeCell ref="P136:R137"/>
    <mergeCell ref="S136:U137"/>
    <mergeCell ref="V136:X137"/>
    <mergeCell ref="H137:I137"/>
    <mergeCell ref="J137:K137"/>
    <mergeCell ref="B130:G131"/>
    <mergeCell ref="I130:K130"/>
    <mergeCell ref="L130:P130"/>
    <mergeCell ref="I131:K131"/>
    <mergeCell ref="L131:X131"/>
    <mergeCell ref="I132:K132"/>
    <mergeCell ref="L132:X132"/>
    <mergeCell ref="I133:K133"/>
    <mergeCell ref="L133:V133"/>
    <mergeCell ref="E134:H134"/>
    <mergeCell ref="X138:X139"/>
    <mergeCell ref="D140:G140"/>
    <mergeCell ref="H140:I140"/>
    <mergeCell ref="J140:K140"/>
    <mergeCell ref="X141:X142"/>
    <mergeCell ref="A141:A143"/>
    <mergeCell ref="B141:C143"/>
    <mergeCell ref="D141:G142"/>
    <mergeCell ref="H141:K142"/>
    <mergeCell ref="L141:O143"/>
    <mergeCell ref="P141:R143"/>
    <mergeCell ref="S141:U143"/>
    <mergeCell ref="V141:V142"/>
    <mergeCell ref="W141:W142"/>
    <mergeCell ref="D143:G143"/>
    <mergeCell ref="H143:I143"/>
    <mergeCell ref="J143:K143"/>
    <mergeCell ref="A138:A140"/>
    <mergeCell ref="B138:C140"/>
    <mergeCell ref="D138:G139"/>
    <mergeCell ref="H138:K139"/>
    <mergeCell ref="L138:O140"/>
    <mergeCell ref="P138:R140"/>
    <mergeCell ref="S138:U140"/>
    <mergeCell ref="V138:V139"/>
    <mergeCell ref="W138:W139"/>
    <mergeCell ref="X144:X145"/>
    <mergeCell ref="D146:G146"/>
    <mergeCell ref="H146:I146"/>
    <mergeCell ref="J146:K146"/>
    <mergeCell ref="A147:A149"/>
    <mergeCell ref="B147:C149"/>
    <mergeCell ref="D147:G148"/>
    <mergeCell ref="H147:K148"/>
    <mergeCell ref="L147:O149"/>
    <mergeCell ref="P147:R149"/>
    <mergeCell ref="S147:U149"/>
    <mergeCell ref="V147:V148"/>
    <mergeCell ref="W147:W148"/>
    <mergeCell ref="X147:X148"/>
    <mergeCell ref="D149:G149"/>
    <mergeCell ref="H149:I149"/>
    <mergeCell ref="J149:K149"/>
    <mergeCell ref="A144:A146"/>
    <mergeCell ref="B144:C146"/>
    <mergeCell ref="D144:G145"/>
    <mergeCell ref="H144:K145"/>
    <mergeCell ref="L144:O146"/>
    <mergeCell ref="P144:R146"/>
    <mergeCell ref="S144:U146"/>
    <mergeCell ref="V144:V145"/>
    <mergeCell ref="W144:W145"/>
    <mergeCell ref="X150:X151"/>
    <mergeCell ref="D152:G152"/>
    <mergeCell ref="H152:I152"/>
    <mergeCell ref="J152:K152"/>
    <mergeCell ref="A153:A155"/>
    <mergeCell ref="B153:C155"/>
    <mergeCell ref="D153:G154"/>
    <mergeCell ref="H153:K154"/>
    <mergeCell ref="L153:O155"/>
    <mergeCell ref="P153:R155"/>
    <mergeCell ref="S153:U155"/>
    <mergeCell ref="V153:V154"/>
    <mergeCell ref="W153:W154"/>
    <mergeCell ref="X153:X154"/>
    <mergeCell ref="D155:G155"/>
    <mergeCell ref="H155:I155"/>
    <mergeCell ref="J155:K155"/>
    <mergeCell ref="A150:A152"/>
    <mergeCell ref="B150:C152"/>
    <mergeCell ref="D150:G151"/>
    <mergeCell ref="H150:K151"/>
    <mergeCell ref="L150:O152"/>
    <mergeCell ref="P150:R152"/>
    <mergeCell ref="S150:U152"/>
    <mergeCell ref="V150:V151"/>
    <mergeCell ref="W150:W151"/>
    <mergeCell ref="X156:X157"/>
    <mergeCell ref="D158:G158"/>
    <mergeCell ref="H158:I158"/>
    <mergeCell ref="J158:K158"/>
    <mergeCell ref="A159:A161"/>
    <mergeCell ref="B159:C161"/>
    <mergeCell ref="D159:G160"/>
    <mergeCell ref="H159:K160"/>
    <mergeCell ref="L159:O161"/>
    <mergeCell ref="P159:R161"/>
    <mergeCell ref="S159:U161"/>
    <mergeCell ref="V159:V160"/>
    <mergeCell ref="W159:W160"/>
    <mergeCell ref="X159:X160"/>
    <mergeCell ref="D161:G161"/>
    <mergeCell ref="H161:I161"/>
    <mergeCell ref="J161:K161"/>
    <mergeCell ref="A156:A158"/>
    <mergeCell ref="B156:C158"/>
    <mergeCell ref="D156:G157"/>
    <mergeCell ref="H156:K157"/>
    <mergeCell ref="L156:O158"/>
    <mergeCell ref="P156:R158"/>
    <mergeCell ref="S156:U158"/>
    <mergeCell ref="V156:V157"/>
    <mergeCell ref="W156:W157"/>
    <mergeCell ref="V167:X167"/>
    <mergeCell ref="X162:X163"/>
    <mergeCell ref="D164:G164"/>
    <mergeCell ref="H164:I164"/>
    <mergeCell ref="J164:K164"/>
    <mergeCell ref="C165:D165"/>
    <mergeCell ref="E165:G165"/>
    <mergeCell ref="H165:K165"/>
    <mergeCell ref="L165:O165"/>
    <mergeCell ref="P165:R165"/>
    <mergeCell ref="S165:U165"/>
    <mergeCell ref="V165:X165"/>
    <mergeCell ref="A162:A164"/>
    <mergeCell ref="B162:C164"/>
    <mergeCell ref="D162:G163"/>
    <mergeCell ref="H162:K163"/>
    <mergeCell ref="L162:O164"/>
    <mergeCell ref="P162:R164"/>
    <mergeCell ref="S162:U164"/>
    <mergeCell ref="V162:V163"/>
    <mergeCell ref="W162:W163"/>
    <mergeCell ref="O183:P185"/>
    <mergeCell ref="Q183:R185"/>
    <mergeCell ref="S183:T185"/>
    <mergeCell ref="U183:V185"/>
    <mergeCell ref="W183:X185"/>
    <mergeCell ref="A176:B176"/>
    <mergeCell ref="C176:H176"/>
    <mergeCell ref="Q176:R178"/>
    <mergeCell ref="T176:X178"/>
    <mergeCell ref="I176:J176"/>
    <mergeCell ref="K176:P176"/>
    <mergeCell ref="A177:B178"/>
    <mergeCell ref="C177:H178"/>
    <mergeCell ref="I177:J178"/>
    <mergeCell ref="K177:P178"/>
    <mergeCell ref="A168:B169"/>
    <mergeCell ref="C168:D169"/>
    <mergeCell ref="I168:K168"/>
    <mergeCell ref="L168:O168"/>
    <mergeCell ref="P168:R168"/>
    <mergeCell ref="S168:U168"/>
    <mergeCell ref="V168:X168"/>
    <mergeCell ref="A170:B171"/>
    <mergeCell ref="C170:D171"/>
    <mergeCell ref="A172:B173"/>
    <mergeCell ref="C172:D173"/>
    <mergeCell ref="S172:U173"/>
    <mergeCell ref="S174:U175"/>
    <mergeCell ref="H169:K169"/>
    <mergeCell ref="L169:O169"/>
    <mergeCell ref="P169:R169"/>
    <mergeCell ref="S169:U169"/>
    <mergeCell ref="AD1:AE1"/>
    <mergeCell ref="AO1:AP1"/>
    <mergeCell ref="AQ1:AR1"/>
    <mergeCell ref="AF3:AG3"/>
    <mergeCell ref="AH3:AI3"/>
    <mergeCell ref="AL3:AM3"/>
    <mergeCell ref="AF4:AG4"/>
    <mergeCell ref="AH4:AI4"/>
    <mergeCell ref="AL4:AM4"/>
    <mergeCell ref="A179:B180"/>
    <mergeCell ref="D179:X179"/>
    <mergeCell ref="C180:X180"/>
    <mergeCell ref="O182:P182"/>
    <mergeCell ref="Q182:R182"/>
    <mergeCell ref="S182:T182"/>
    <mergeCell ref="U182:V182"/>
    <mergeCell ref="W182:X182"/>
    <mergeCell ref="H173:M173"/>
    <mergeCell ref="A174:B175"/>
    <mergeCell ref="C174:D175"/>
    <mergeCell ref="A166:B167"/>
    <mergeCell ref="C166:D167"/>
    <mergeCell ref="I166:K166"/>
    <mergeCell ref="L166:O166"/>
    <mergeCell ref="P166:R166"/>
    <mergeCell ref="S166:U166"/>
    <mergeCell ref="V166:X166"/>
    <mergeCell ref="H167:K167"/>
    <mergeCell ref="L167:O167"/>
    <mergeCell ref="P167:R167"/>
    <mergeCell ref="S167:U167"/>
    <mergeCell ref="AH10:AJ10"/>
    <mergeCell ref="AK10:AO10"/>
    <mergeCell ref="AQ10:AR10"/>
    <mergeCell ref="AS10:AW10"/>
    <mergeCell ref="Z12:Z13"/>
    <mergeCell ref="AA12:AB13"/>
    <mergeCell ref="AC12:AF13"/>
    <mergeCell ref="AG12:AJ12"/>
    <mergeCell ref="AK12:AN13"/>
    <mergeCell ref="AO12:AQ13"/>
    <mergeCell ref="AR12:AT13"/>
    <mergeCell ref="AU12:AW13"/>
    <mergeCell ref="AG13:AH13"/>
    <mergeCell ref="AI13:AJ13"/>
    <mergeCell ref="AA6:AF7"/>
    <mergeCell ref="AH6:AJ6"/>
    <mergeCell ref="AK6:AO6"/>
    <mergeCell ref="AH7:AJ7"/>
    <mergeCell ref="AK7:AW7"/>
    <mergeCell ref="AH8:AJ8"/>
    <mergeCell ref="AK8:AW8"/>
    <mergeCell ref="AH9:AJ9"/>
    <mergeCell ref="AK9:AU9"/>
    <mergeCell ref="AD10:AG10"/>
    <mergeCell ref="AW14:AW15"/>
    <mergeCell ref="AC16:AF16"/>
    <mergeCell ref="AG16:AH16"/>
    <mergeCell ref="AI16:AJ16"/>
    <mergeCell ref="Z17:Z19"/>
    <mergeCell ref="AA17:AB19"/>
    <mergeCell ref="AC17:AF18"/>
    <mergeCell ref="AG17:AJ18"/>
    <mergeCell ref="AK17:AN19"/>
    <mergeCell ref="AO17:AQ19"/>
    <mergeCell ref="AR17:AT19"/>
    <mergeCell ref="AU17:AU18"/>
    <mergeCell ref="AV17:AV18"/>
    <mergeCell ref="AW17:AW18"/>
    <mergeCell ref="AC19:AF19"/>
    <mergeCell ref="AG19:AH19"/>
    <mergeCell ref="AI19:AJ19"/>
    <mergeCell ref="Z14:Z16"/>
    <mergeCell ref="AA14:AB16"/>
    <mergeCell ref="AC14:AF15"/>
    <mergeCell ref="AG14:AJ15"/>
    <mergeCell ref="AK14:AN16"/>
    <mergeCell ref="AO14:AQ16"/>
    <mergeCell ref="AR14:AT16"/>
    <mergeCell ref="AU14:AU15"/>
    <mergeCell ref="AV14:AV15"/>
    <mergeCell ref="AW20:AW21"/>
    <mergeCell ref="AC22:AF22"/>
    <mergeCell ref="AG22:AH22"/>
    <mergeCell ref="AI22:AJ22"/>
    <mergeCell ref="Z23:Z25"/>
    <mergeCell ref="AA23:AB25"/>
    <mergeCell ref="AC23:AF24"/>
    <mergeCell ref="AG23:AJ24"/>
    <mergeCell ref="AK23:AN25"/>
    <mergeCell ref="AO23:AQ25"/>
    <mergeCell ref="AR23:AT25"/>
    <mergeCell ref="AU23:AU24"/>
    <mergeCell ref="AV23:AV24"/>
    <mergeCell ref="AW23:AW24"/>
    <mergeCell ref="AC25:AF25"/>
    <mergeCell ref="AG25:AH25"/>
    <mergeCell ref="AI25:AJ25"/>
    <mergeCell ref="Z20:Z22"/>
    <mergeCell ref="AA20:AB22"/>
    <mergeCell ref="AC20:AF21"/>
    <mergeCell ref="AG20:AJ21"/>
    <mergeCell ref="AK20:AN22"/>
    <mergeCell ref="AO20:AQ22"/>
    <mergeCell ref="AR20:AT22"/>
    <mergeCell ref="AU20:AU21"/>
    <mergeCell ref="AV20:AV21"/>
    <mergeCell ref="AW26:AW27"/>
    <mergeCell ref="AC28:AF28"/>
    <mergeCell ref="AG28:AH28"/>
    <mergeCell ref="AI28:AJ28"/>
    <mergeCell ref="Z29:Z31"/>
    <mergeCell ref="AA29:AB31"/>
    <mergeCell ref="AC29:AF30"/>
    <mergeCell ref="AG29:AJ30"/>
    <mergeCell ref="AK29:AN31"/>
    <mergeCell ref="AO29:AQ31"/>
    <mergeCell ref="AR29:AT31"/>
    <mergeCell ref="AU29:AU30"/>
    <mergeCell ref="AV29:AV30"/>
    <mergeCell ref="AW29:AW30"/>
    <mergeCell ref="AC31:AF31"/>
    <mergeCell ref="AG31:AH31"/>
    <mergeCell ref="AI31:AJ31"/>
    <mergeCell ref="Z26:Z28"/>
    <mergeCell ref="AA26:AB28"/>
    <mergeCell ref="AC26:AF27"/>
    <mergeCell ref="AG26:AJ27"/>
    <mergeCell ref="AK26:AN28"/>
    <mergeCell ref="AO26:AQ28"/>
    <mergeCell ref="AR26:AT28"/>
    <mergeCell ref="AU26:AU27"/>
    <mergeCell ref="AV26:AV27"/>
    <mergeCell ref="AW32:AW33"/>
    <mergeCell ref="AC34:AF34"/>
    <mergeCell ref="AG34:AH34"/>
    <mergeCell ref="AI34:AJ34"/>
    <mergeCell ref="Z35:Z37"/>
    <mergeCell ref="AA35:AB37"/>
    <mergeCell ref="AC35:AF36"/>
    <mergeCell ref="AG35:AJ36"/>
    <mergeCell ref="AK35:AN37"/>
    <mergeCell ref="AO35:AQ37"/>
    <mergeCell ref="AR35:AT37"/>
    <mergeCell ref="AU35:AU36"/>
    <mergeCell ref="AV35:AV36"/>
    <mergeCell ref="AW35:AW36"/>
    <mergeCell ref="AC37:AF37"/>
    <mergeCell ref="AG37:AH37"/>
    <mergeCell ref="AI37:AJ37"/>
    <mergeCell ref="Z32:Z34"/>
    <mergeCell ref="AA32:AB34"/>
    <mergeCell ref="AC32:AF33"/>
    <mergeCell ref="AG32:AJ33"/>
    <mergeCell ref="AK32:AN34"/>
    <mergeCell ref="AO32:AQ34"/>
    <mergeCell ref="AR32:AT34"/>
    <mergeCell ref="AU32:AU33"/>
    <mergeCell ref="AV32:AV33"/>
    <mergeCell ref="Z42:AA43"/>
    <mergeCell ref="AB42:AC43"/>
    <mergeCell ref="AH42:AJ42"/>
    <mergeCell ref="AK42:AN42"/>
    <mergeCell ref="AO42:AQ42"/>
    <mergeCell ref="AR42:AT42"/>
    <mergeCell ref="AU42:AW42"/>
    <mergeCell ref="AG43:AJ43"/>
    <mergeCell ref="AK43:AN43"/>
    <mergeCell ref="AO43:AQ43"/>
    <mergeCell ref="AR43:AT43"/>
    <mergeCell ref="AU43:AW43"/>
    <mergeCell ref="AW38:AW39"/>
    <mergeCell ref="AC40:AF40"/>
    <mergeCell ref="AG40:AH40"/>
    <mergeCell ref="AI40:AJ40"/>
    <mergeCell ref="AB41:AC41"/>
    <mergeCell ref="AD41:AF41"/>
    <mergeCell ref="AG41:AJ41"/>
    <mergeCell ref="AK41:AN41"/>
    <mergeCell ref="AO41:AQ41"/>
    <mergeCell ref="AR41:AT41"/>
    <mergeCell ref="AU41:AW41"/>
    <mergeCell ref="Z38:Z40"/>
    <mergeCell ref="AA38:AB40"/>
    <mergeCell ref="AC38:AF39"/>
    <mergeCell ref="AG38:AJ39"/>
    <mergeCell ref="AK38:AN40"/>
    <mergeCell ref="AO38:AQ40"/>
    <mergeCell ref="AR38:AT40"/>
    <mergeCell ref="AU38:AU39"/>
    <mergeCell ref="AV38:AV39"/>
    <mergeCell ref="Z52:AA52"/>
    <mergeCell ref="AB52:AG52"/>
    <mergeCell ref="AH52:AI52"/>
    <mergeCell ref="AJ52:AO52"/>
    <mergeCell ref="AP52:AQ54"/>
    <mergeCell ref="AS52:AW54"/>
    <mergeCell ref="Z53:AA54"/>
    <mergeCell ref="AB53:AG54"/>
    <mergeCell ref="AH53:AI54"/>
    <mergeCell ref="AJ53:AO54"/>
    <mergeCell ref="Z44:AA45"/>
    <mergeCell ref="AB44:AC45"/>
    <mergeCell ref="AH44:AJ44"/>
    <mergeCell ref="AK44:AN44"/>
    <mergeCell ref="AO44:AQ44"/>
    <mergeCell ref="AR44:AT44"/>
    <mergeCell ref="AU44:AW44"/>
    <mergeCell ref="Z46:AA47"/>
    <mergeCell ref="AB46:AC47"/>
    <mergeCell ref="Z48:AA49"/>
    <mergeCell ref="AB48:AC49"/>
    <mergeCell ref="AG49:AL49"/>
    <mergeCell ref="Z50:AA51"/>
    <mergeCell ref="AB50:AC51"/>
    <mergeCell ref="AU45:AW45"/>
    <mergeCell ref="AD63:AE63"/>
    <mergeCell ref="AO63:AP63"/>
    <mergeCell ref="AQ63:AR63"/>
    <mergeCell ref="AF65:AG65"/>
    <mergeCell ref="AH65:AI65"/>
    <mergeCell ref="AL65:AM65"/>
    <mergeCell ref="AF66:AG66"/>
    <mergeCell ref="AH66:AI66"/>
    <mergeCell ref="AL66:AM66"/>
    <mergeCell ref="Z55:AA56"/>
    <mergeCell ref="AC55:AW55"/>
    <mergeCell ref="AB56:AW56"/>
    <mergeCell ref="AN58:AO58"/>
    <mergeCell ref="AP58:AQ58"/>
    <mergeCell ref="AR58:AS58"/>
    <mergeCell ref="AT58:AU58"/>
    <mergeCell ref="AV58:AW58"/>
    <mergeCell ref="AN59:AO61"/>
    <mergeCell ref="AP59:AQ61"/>
    <mergeCell ref="AR59:AS61"/>
    <mergeCell ref="AT59:AU61"/>
    <mergeCell ref="AV59:AW61"/>
    <mergeCell ref="Z74:Z75"/>
    <mergeCell ref="AA74:AB75"/>
    <mergeCell ref="AC74:AF75"/>
    <mergeCell ref="AG74:AJ74"/>
    <mergeCell ref="AK74:AN75"/>
    <mergeCell ref="AO74:AQ75"/>
    <mergeCell ref="AR74:AT75"/>
    <mergeCell ref="AU74:AW75"/>
    <mergeCell ref="AG75:AH75"/>
    <mergeCell ref="AI75:AJ75"/>
    <mergeCell ref="AA68:AF69"/>
    <mergeCell ref="AH68:AJ68"/>
    <mergeCell ref="AK68:AO68"/>
    <mergeCell ref="AH69:AJ69"/>
    <mergeCell ref="AK69:AW69"/>
    <mergeCell ref="AH70:AJ70"/>
    <mergeCell ref="AK70:AW70"/>
    <mergeCell ref="AH71:AJ71"/>
    <mergeCell ref="AK71:AU71"/>
    <mergeCell ref="AD72:AG72"/>
    <mergeCell ref="AC78:AF78"/>
    <mergeCell ref="AG78:AH78"/>
    <mergeCell ref="AI78:AJ78"/>
    <mergeCell ref="Z79:Z81"/>
    <mergeCell ref="AA79:AB81"/>
    <mergeCell ref="AC79:AF80"/>
    <mergeCell ref="AG79:AJ80"/>
    <mergeCell ref="AK79:AN81"/>
    <mergeCell ref="AO79:AQ81"/>
    <mergeCell ref="AR79:AT81"/>
    <mergeCell ref="AU79:AU80"/>
    <mergeCell ref="AV79:AV80"/>
    <mergeCell ref="AW79:AW80"/>
    <mergeCell ref="AC81:AF81"/>
    <mergeCell ref="AG81:AH81"/>
    <mergeCell ref="AI81:AJ81"/>
    <mergeCell ref="Z76:Z78"/>
    <mergeCell ref="AA76:AB78"/>
    <mergeCell ref="AC76:AF77"/>
    <mergeCell ref="AG76:AJ77"/>
    <mergeCell ref="AK76:AN78"/>
    <mergeCell ref="AO76:AQ78"/>
    <mergeCell ref="AR76:AT78"/>
    <mergeCell ref="AU76:AU77"/>
    <mergeCell ref="AV76:AV77"/>
    <mergeCell ref="AC84:AF84"/>
    <mergeCell ref="AG84:AH84"/>
    <mergeCell ref="AI84:AJ84"/>
    <mergeCell ref="Z85:Z87"/>
    <mergeCell ref="AA85:AB87"/>
    <mergeCell ref="AC85:AF86"/>
    <mergeCell ref="AG85:AJ86"/>
    <mergeCell ref="AK85:AN87"/>
    <mergeCell ref="AO85:AQ87"/>
    <mergeCell ref="AR85:AT87"/>
    <mergeCell ref="AU85:AU86"/>
    <mergeCell ref="AV85:AV86"/>
    <mergeCell ref="AW85:AW86"/>
    <mergeCell ref="AC87:AF87"/>
    <mergeCell ref="AG87:AH87"/>
    <mergeCell ref="AI87:AJ87"/>
    <mergeCell ref="Z82:Z84"/>
    <mergeCell ref="AA82:AB84"/>
    <mergeCell ref="AC82:AF83"/>
    <mergeCell ref="AG82:AJ83"/>
    <mergeCell ref="AK82:AN84"/>
    <mergeCell ref="AO82:AQ84"/>
    <mergeCell ref="AR82:AT84"/>
    <mergeCell ref="AU82:AU83"/>
    <mergeCell ref="AV82:AV83"/>
    <mergeCell ref="AC90:AF90"/>
    <mergeCell ref="AG90:AH90"/>
    <mergeCell ref="AI90:AJ90"/>
    <mergeCell ref="Z91:Z93"/>
    <mergeCell ref="AA91:AB93"/>
    <mergeCell ref="AC91:AF92"/>
    <mergeCell ref="AG91:AJ92"/>
    <mergeCell ref="AK91:AN93"/>
    <mergeCell ref="AO91:AQ93"/>
    <mergeCell ref="AR91:AT93"/>
    <mergeCell ref="AU91:AU92"/>
    <mergeCell ref="AV91:AV92"/>
    <mergeCell ref="AW91:AW92"/>
    <mergeCell ref="AC93:AF93"/>
    <mergeCell ref="AG93:AH93"/>
    <mergeCell ref="AI93:AJ93"/>
    <mergeCell ref="Z88:Z90"/>
    <mergeCell ref="AA88:AB90"/>
    <mergeCell ref="AC88:AF89"/>
    <mergeCell ref="AG88:AJ89"/>
    <mergeCell ref="AK88:AN90"/>
    <mergeCell ref="AO88:AQ90"/>
    <mergeCell ref="AR88:AT90"/>
    <mergeCell ref="AU88:AU89"/>
    <mergeCell ref="AV88:AV89"/>
    <mergeCell ref="AC96:AF96"/>
    <mergeCell ref="AG96:AH96"/>
    <mergeCell ref="AI96:AJ96"/>
    <mergeCell ref="Z97:Z99"/>
    <mergeCell ref="AA97:AB99"/>
    <mergeCell ref="AC97:AF98"/>
    <mergeCell ref="AG97:AJ98"/>
    <mergeCell ref="AK97:AN99"/>
    <mergeCell ref="AO97:AQ99"/>
    <mergeCell ref="AR97:AT99"/>
    <mergeCell ref="AU97:AU98"/>
    <mergeCell ref="AV97:AV98"/>
    <mergeCell ref="AW97:AW98"/>
    <mergeCell ref="AC99:AF99"/>
    <mergeCell ref="AG99:AH99"/>
    <mergeCell ref="AI99:AJ99"/>
    <mergeCell ref="Z94:Z96"/>
    <mergeCell ref="AA94:AB96"/>
    <mergeCell ref="AC94:AF95"/>
    <mergeCell ref="AG94:AJ95"/>
    <mergeCell ref="AK94:AN96"/>
    <mergeCell ref="AO94:AQ96"/>
    <mergeCell ref="AR94:AT96"/>
    <mergeCell ref="AU94:AU95"/>
    <mergeCell ref="AV94:AV95"/>
    <mergeCell ref="AW94:AW95"/>
    <mergeCell ref="Z104:AA105"/>
    <mergeCell ref="AB104:AC105"/>
    <mergeCell ref="AH104:AJ104"/>
    <mergeCell ref="AK104:AN104"/>
    <mergeCell ref="AO104:AQ104"/>
    <mergeCell ref="AR104:AT104"/>
    <mergeCell ref="AU104:AW104"/>
    <mergeCell ref="AG105:AJ105"/>
    <mergeCell ref="AK105:AN105"/>
    <mergeCell ref="AO105:AQ105"/>
    <mergeCell ref="AR105:AT105"/>
    <mergeCell ref="AU105:AW105"/>
    <mergeCell ref="AW100:AW101"/>
    <mergeCell ref="AC102:AF102"/>
    <mergeCell ref="AG102:AH102"/>
    <mergeCell ref="AI102:AJ102"/>
    <mergeCell ref="AB103:AC103"/>
    <mergeCell ref="AD103:AF103"/>
    <mergeCell ref="AG103:AJ103"/>
    <mergeCell ref="AK103:AN103"/>
    <mergeCell ref="AO103:AQ103"/>
    <mergeCell ref="AR103:AT103"/>
    <mergeCell ref="AU103:AW103"/>
    <mergeCell ref="Z100:Z102"/>
    <mergeCell ref="AA100:AB102"/>
    <mergeCell ref="AC100:AF101"/>
    <mergeCell ref="AG100:AJ101"/>
    <mergeCell ref="AK100:AN102"/>
    <mergeCell ref="AO100:AQ102"/>
    <mergeCell ref="AR100:AT102"/>
    <mergeCell ref="AU100:AU101"/>
    <mergeCell ref="AV100:AV101"/>
    <mergeCell ref="Z114:AA114"/>
    <mergeCell ref="AB114:AG114"/>
    <mergeCell ref="AH114:AI114"/>
    <mergeCell ref="AJ114:AO114"/>
    <mergeCell ref="AP114:AQ116"/>
    <mergeCell ref="AS114:AW116"/>
    <mergeCell ref="Z115:AA116"/>
    <mergeCell ref="AB115:AG116"/>
    <mergeCell ref="AH115:AI116"/>
    <mergeCell ref="AJ115:AO116"/>
    <mergeCell ref="Z106:AA107"/>
    <mergeCell ref="AB106:AC107"/>
    <mergeCell ref="AH106:AJ106"/>
    <mergeCell ref="AK106:AN106"/>
    <mergeCell ref="AO106:AQ106"/>
    <mergeCell ref="AR106:AT106"/>
    <mergeCell ref="AU106:AW106"/>
    <mergeCell ref="Z108:AA109"/>
    <mergeCell ref="AB108:AC109"/>
    <mergeCell ref="Z110:AA111"/>
    <mergeCell ref="AB110:AC111"/>
    <mergeCell ref="AG111:AL111"/>
    <mergeCell ref="Z112:AA113"/>
    <mergeCell ref="AB112:AC113"/>
    <mergeCell ref="AU107:AW107"/>
    <mergeCell ref="AR112:AT113"/>
    <mergeCell ref="AD125:AE125"/>
    <mergeCell ref="AO125:AP125"/>
    <mergeCell ref="AQ125:AR125"/>
    <mergeCell ref="AF127:AG127"/>
    <mergeCell ref="AH127:AI127"/>
    <mergeCell ref="AL127:AM127"/>
    <mergeCell ref="AF128:AG128"/>
    <mergeCell ref="AH128:AI128"/>
    <mergeCell ref="AL128:AM128"/>
    <mergeCell ref="Z117:AA118"/>
    <mergeCell ref="AC117:AW117"/>
    <mergeCell ref="AB118:AW118"/>
    <mergeCell ref="AN120:AO120"/>
    <mergeCell ref="AP120:AQ120"/>
    <mergeCell ref="AR120:AS120"/>
    <mergeCell ref="AT120:AU120"/>
    <mergeCell ref="AV120:AW120"/>
    <mergeCell ref="AN121:AO123"/>
    <mergeCell ref="AP121:AQ123"/>
    <mergeCell ref="AR121:AS123"/>
    <mergeCell ref="AT121:AU123"/>
    <mergeCell ref="AV121:AW123"/>
    <mergeCell ref="AK121:AM123"/>
    <mergeCell ref="AH134:AJ134"/>
    <mergeCell ref="AK134:AO134"/>
    <mergeCell ref="AQ134:AR134"/>
    <mergeCell ref="AS134:AW134"/>
    <mergeCell ref="Z136:Z137"/>
    <mergeCell ref="AA136:AB137"/>
    <mergeCell ref="AC136:AF137"/>
    <mergeCell ref="AG136:AJ136"/>
    <mergeCell ref="AK136:AN137"/>
    <mergeCell ref="AO136:AQ137"/>
    <mergeCell ref="AR136:AT137"/>
    <mergeCell ref="AU136:AW137"/>
    <mergeCell ref="AG137:AH137"/>
    <mergeCell ref="AI137:AJ137"/>
    <mergeCell ref="AA130:AF131"/>
    <mergeCell ref="AH130:AJ130"/>
    <mergeCell ref="AK130:AO130"/>
    <mergeCell ref="AH131:AJ131"/>
    <mergeCell ref="AK131:AW131"/>
    <mergeCell ref="AH132:AJ132"/>
    <mergeCell ref="AK132:AW132"/>
    <mergeCell ref="AH133:AJ133"/>
    <mergeCell ref="AK133:AU133"/>
    <mergeCell ref="AD134:AG134"/>
    <mergeCell ref="AC140:AF140"/>
    <mergeCell ref="AG140:AH140"/>
    <mergeCell ref="AI140:AJ140"/>
    <mergeCell ref="Z141:Z143"/>
    <mergeCell ref="AA141:AB143"/>
    <mergeCell ref="AC141:AF142"/>
    <mergeCell ref="AG141:AJ142"/>
    <mergeCell ref="AK141:AN143"/>
    <mergeCell ref="AO141:AQ143"/>
    <mergeCell ref="AR141:AT143"/>
    <mergeCell ref="AU141:AU142"/>
    <mergeCell ref="AV141:AV142"/>
    <mergeCell ref="AW141:AW142"/>
    <mergeCell ref="AC143:AF143"/>
    <mergeCell ref="AG143:AH143"/>
    <mergeCell ref="AI143:AJ143"/>
    <mergeCell ref="Z138:Z140"/>
    <mergeCell ref="AA138:AB140"/>
    <mergeCell ref="AC138:AF139"/>
    <mergeCell ref="AG138:AJ139"/>
    <mergeCell ref="AK138:AN140"/>
    <mergeCell ref="AO138:AQ140"/>
    <mergeCell ref="AR138:AT140"/>
    <mergeCell ref="AU138:AU139"/>
    <mergeCell ref="AV138:AV139"/>
    <mergeCell ref="AC146:AF146"/>
    <mergeCell ref="AG146:AH146"/>
    <mergeCell ref="AI146:AJ146"/>
    <mergeCell ref="Z147:Z149"/>
    <mergeCell ref="AA147:AB149"/>
    <mergeCell ref="AC147:AF148"/>
    <mergeCell ref="AG147:AJ148"/>
    <mergeCell ref="AK147:AN149"/>
    <mergeCell ref="AO147:AQ149"/>
    <mergeCell ref="AR147:AT149"/>
    <mergeCell ref="AU147:AU148"/>
    <mergeCell ref="AV147:AV148"/>
    <mergeCell ref="AW147:AW148"/>
    <mergeCell ref="AC149:AF149"/>
    <mergeCell ref="AG149:AH149"/>
    <mergeCell ref="AI149:AJ149"/>
    <mergeCell ref="Z144:Z146"/>
    <mergeCell ref="AA144:AB146"/>
    <mergeCell ref="AC144:AF145"/>
    <mergeCell ref="AG144:AJ145"/>
    <mergeCell ref="AK144:AN146"/>
    <mergeCell ref="AO144:AQ146"/>
    <mergeCell ref="AR144:AT146"/>
    <mergeCell ref="AU144:AU145"/>
    <mergeCell ref="AV144:AV145"/>
    <mergeCell ref="AC152:AF152"/>
    <mergeCell ref="AG152:AH152"/>
    <mergeCell ref="AI152:AJ152"/>
    <mergeCell ref="Z153:Z155"/>
    <mergeCell ref="AA153:AB155"/>
    <mergeCell ref="AC153:AF154"/>
    <mergeCell ref="AG153:AJ154"/>
    <mergeCell ref="AK153:AN155"/>
    <mergeCell ref="AO153:AQ155"/>
    <mergeCell ref="AR153:AT155"/>
    <mergeCell ref="AU153:AU154"/>
    <mergeCell ref="AV153:AV154"/>
    <mergeCell ref="AW153:AW154"/>
    <mergeCell ref="AC155:AF155"/>
    <mergeCell ref="AG155:AH155"/>
    <mergeCell ref="AI155:AJ155"/>
    <mergeCell ref="Z150:Z152"/>
    <mergeCell ref="AA150:AB152"/>
    <mergeCell ref="AC150:AF151"/>
    <mergeCell ref="AG150:AJ151"/>
    <mergeCell ref="AK150:AN152"/>
    <mergeCell ref="AO150:AQ152"/>
    <mergeCell ref="AR150:AT152"/>
    <mergeCell ref="AU150:AU151"/>
    <mergeCell ref="AV150:AV151"/>
    <mergeCell ref="AC158:AF158"/>
    <mergeCell ref="AG158:AH158"/>
    <mergeCell ref="AI158:AJ158"/>
    <mergeCell ref="Z159:Z161"/>
    <mergeCell ref="AA159:AB161"/>
    <mergeCell ref="AC159:AF160"/>
    <mergeCell ref="AG159:AJ160"/>
    <mergeCell ref="AK159:AN161"/>
    <mergeCell ref="AO159:AQ161"/>
    <mergeCell ref="AR159:AT161"/>
    <mergeCell ref="AU159:AU160"/>
    <mergeCell ref="AV159:AV160"/>
    <mergeCell ref="AW159:AW160"/>
    <mergeCell ref="AC161:AF161"/>
    <mergeCell ref="AG161:AH161"/>
    <mergeCell ref="AI161:AJ161"/>
    <mergeCell ref="Z156:Z158"/>
    <mergeCell ref="AA156:AB158"/>
    <mergeCell ref="AC156:AF157"/>
    <mergeCell ref="AG156:AJ157"/>
    <mergeCell ref="AK156:AN158"/>
    <mergeCell ref="AO156:AQ158"/>
    <mergeCell ref="AR156:AT158"/>
    <mergeCell ref="AU156:AU157"/>
    <mergeCell ref="AV156:AV157"/>
    <mergeCell ref="AC164:AF164"/>
    <mergeCell ref="AG164:AH164"/>
    <mergeCell ref="AI164:AJ164"/>
    <mergeCell ref="AB165:AC165"/>
    <mergeCell ref="AD165:AF165"/>
    <mergeCell ref="AG165:AJ165"/>
    <mergeCell ref="AK165:AN165"/>
    <mergeCell ref="AO165:AQ165"/>
    <mergeCell ref="AR165:AT165"/>
    <mergeCell ref="AU165:AW165"/>
    <mergeCell ref="Z162:Z164"/>
    <mergeCell ref="AA162:AB164"/>
    <mergeCell ref="AC162:AF163"/>
    <mergeCell ref="AG162:AJ163"/>
    <mergeCell ref="AK162:AN164"/>
    <mergeCell ref="AO162:AQ164"/>
    <mergeCell ref="AR162:AT164"/>
    <mergeCell ref="AU162:AU163"/>
    <mergeCell ref="AV162:AV163"/>
    <mergeCell ref="AN183:AO185"/>
    <mergeCell ref="AP183:AQ185"/>
    <mergeCell ref="AR183:AS185"/>
    <mergeCell ref="AT183:AU185"/>
    <mergeCell ref="AV183:AW185"/>
    <mergeCell ref="Z176:AA176"/>
    <mergeCell ref="AB176:AG176"/>
    <mergeCell ref="AH176:AI176"/>
    <mergeCell ref="AJ176:AO176"/>
    <mergeCell ref="AP176:AQ178"/>
    <mergeCell ref="AS176:AW178"/>
    <mergeCell ref="Z177:AA178"/>
    <mergeCell ref="AB177:AG178"/>
    <mergeCell ref="AH177:AI178"/>
    <mergeCell ref="AJ177:AO178"/>
    <mergeCell ref="Z168:AA169"/>
    <mergeCell ref="AB168:AC169"/>
    <mergeCell ref="AH168:AJ168"/>
    <mergeCell ref="AK168:AN168"/>
    <mergeCell ref="AO168:AQ168"/>
    <mergeCell ref="AR168:AT168"/>
    <mergeCell ref="AU168:AW168"/>
    <mergeCell ref="Z170:AA171"/>
    <mergeCell ref="AB170:AC171"/>
    <mergeCell ref="Z172:AA173"/>
    <mergeCell ref="AB172:AC173"/>
    <mergeCell ref="AG169:AJ169"/>
    <mergeCell ref="BC1:BD1"/>
    <mergeCell ref="BN1:BO1"/>
    <mergeCell ref="BP1:BQ1"/>
    <mergeCell ref="BE3:BF3"/>
    <mergeCell ref="BG3:BH3"/>
    <mergeCell ref="BK3:BL3"/>
    <mergeCell ref="BE4:BF4"/>
    <mergeCell ref="BG4:BH4"/>
    <mergeCell ref="BK4:BL4"/>
    <mergeCell ref="Z179:AA180"/>
    <mergeCell ref="AC179:AW179"/>
    <mergeCell ref="AB180:AW180"/>
    <mergeCell ref="AN182:AO182"/>
    <mergeCell ref="AP182:AQ182"/>
    <mergeCell ref="AR182:AS182"/>
    <mergeCell ref="AT182:AU182"/>
    <mergeCell ref="AV182:AW182"/>
    <mergeCell ref="AG173:AL173"/>
    <mergeCell ref="Z174:AA175"/>
    <mergeCell ref="AB174:AC175"/>
    <mergeCell ref="Z166:AA167"/>
    <mergeCell ref="AB166:AC167"/>
    <mergeCell ref="AH166:AJ166"/>
    <mergeCell ref="AK166:AN166"/>
    <mergeCell ref="AO166:AQ166"/>
    <mergeCell ref="AR166:AT166"/>
    <mergeCell ref="AU166:AW166"/>
    <mergeCell ref="AG167:AJ167"/>
    <mergeCell ref="AK167:AN167"/>
    <mergeCell ref="AO167:AQ167"/>
    <mergeCell ref="AR167:AT167"/>
    <mergeCell ref="BG10:BI10"/>
    <mergeCell ref="BJ10:BN10"/>
    <mergeCell ref="BP10:BQ10"/>
    <mergeCell ref="BR10:BV10"/>
    <mergeCell ref="AY12:AY13"/>
    <mergeCell ref="AZ12:BA13"/>
    <mergeCell ref="BB12:BE13"/>
    <mergeCell ref="BF12:BI12"/>
    <mergeCell ref="BJ12:BM13"/>
    <mergeCell ref="BN12:BP13"/>
    <mergeCell ref="BQ12:BS13"/>
    <mergeCell ref="BT12:BV13"/>
    <mergeCell ref="BF13:BG13"/>
    <mergeCell ref="BH13:BI13"/>
    <mergeCell ref="AZ6:BE7"/>
    <mergeCell ref="BG6:BI6"/>
    <mergeCell ref="BJ6:BN6"/>
    <mergeCell ref="BG7:BI7"/>
    <mergeCell ref="BJ7:BV7"/>
    <mergeCell ref="BG8:BI8"/>
    <mergeCell ref="BJ8:BV8"/>
    <mergeCell ref="BG9:BI9"/>
    <mergeCell ref="BJ9:BT9"/>
    <mergeCell ref="BC10:BF10"/>
    <mergeCell ref="BV14:BV15"/>
    <mergeCell ref="BB16:BE16"/>
    <mergeCell ref="BF16:BG16"/>
    <mergeCell ref="BH16:BI16"/>
    <mergeCell ref="AY17:AY19"/>
    <mergeCell ref="AZ17:BA19"/>
    <mergeCell ref="BB17:BE18"/>
    <mergeCell ref="BF17:BI18"/>
    <mergeCell ref="BJ17:BM19"/>
    <mergeCell ref="BN17:BP19"/>
    <mergeCell ref="BQ17:BS19"/>
    <mergeCell ref="BT17:BT18"/>
    <mergeCell ref="BU17:BU18"/>
    <mergeCell ref="BV17:BV18"/>
    <mergeCell ref="BB19:BE19"/>
    <mergeCell ref="BF19:BG19"/>
    <mergeCell ref="BH19:BI19"/>
    <mergeCell ref="AY14:AY16"/>
    <mergeCell ref="AZ14:BA16"/>
    <mergeCell ref="BB14:BE15"/>
    <mergeCell ref="BF14:BI15"/>
    <mergeCell ref="BJ14:BM16"/>
    <mergeCell ref="BN14:BP16"/>
    <mergeCell ref="BQ14:BS16"/>
    <mergeCell ref="BT14:BT15"/>
    <mergeCell ref="BU14:BU15"/>
    <mergeCell ref="BV20:BV21"/>
    <mergeCell ref="BB22:BE22"/>
    <mergeCell ref="BF22:BG22"/>
    <mergeCell ref="BH22:BI22"/>
    <mergeCell ref="AY23:AY25"/>
    <mergeCell ref="AZ23:BA25"/>
    <mergeCell ref="BB23:BE24"/>
    <mergeCell ref="BF23:BI24"/>
    <mergeCell ref="BJ23:BM25"/>
    <mergeCell ref="BN23:BP25"/>
    <mergeCell ref="BQ23:BS25"/>
    <mergeCell ref="BT23:BT24"/>
    <mergeCell ref="BU23:BU24"/>
    <mergeCell ref="BV23:BV24"/>
    <mergeCell ref="BB25:BE25"/>
    <mergeCell ref="BF25:BG25"/>
    <mergeCell ref="BH25:BI25"/>
    <mergeCell ref="AY20:AY22"/>
    <mergeCell ref="AZ20:BA22"/>
    <mergeCell ref="BB20:BE21"/>
    <mergeCell ref="BF20:BI21"/>
    <mergeCell ref="BJ20:BM22"/>
    <mergeCell ref="BN20:BP22"/>
    <mergeCell ref="BQ20:BS22"/>
    <mergeCell ref="BT20:BT21"/>
    <mergeCell ref="BU20:BU21"/>
    <mergeCell ref="BV26:BV27"/>
    <mergeCell ref="BB28:BE28"/>
    <mergeCell ref="BF28:BG28"/>
    <mergeCell ref="BH28:BI28"/>
    <mergeCell ref="AY29:AY31"/>
    <mergeCell ref="AZ29:BA31"/>
    <mergeCell ref="BB29:BE30"/>
    <mergeCell ref="BF29:BI30"/>
    <mergeCell ref="BJ29:BM31"/>
    <mergeCell ref="BN29:BP31"/>
    <mergeCell ref="BQ29:BS31"/>
    <mergeCell ref="BT29:BT30"/>
    <mergeCell ref="BU29:BU30"/>
    <mergeCell ref="BV29:BV30"/>
    <mergeCell ref="BB31:BE31"/>
    <mergeCell ref="BF31:BG31"/>
    <mergeCell ref="BH31:BI31"/>
    <mergeCell ref="AY26:AY28"/>
    <mergeCell ref="AZ26:BA28"/>
    <mergeCell ref="BB26:BE27"/>
    <mergeCell ref="BF26:BI27"/>
    <mergeCell ref="BJ26:BM28"/>
    <mergeCell ref="BN26:BP28"/>
    <mergeCell ref="BQ26:BS28"/>
    <mergeCell ref="BT26:BT27"/>
    <mergeCell ref="BU26:BU27"/>
    <mergeCell ref="BV32:BV33"/>
    <mergeCell ref="BB34:BE34"/>
    <mergeCell ref="BF34:BG34"/>
    <mergeCell ref="BH34:BI34"/>
    <mergeCell ref="AY35:AY37"/>
    <mergeCell ref="AZ35:BA37"/>
    <mergeCell ref="BB35:BE36"/>
    <mergeCell ref="BF35:BI36"/>
    <mergeCell ref="BJ35:BM37"/>
    <mergeCell ref="BN35:BP37"/>
    <mergeCell ref="BQ35:BS37"/>
    <mergeCell ref="BT35:BT36"/>
    <mergeCell ref="BU35:BU36"/>
    <mergeCell ref="BV35:BV36"/>
    <mergeCell ref="BB37:BE37"/>
    <mergeCell ref="BF37:BG37"/>
    <mergeCell ref="BH37:BI37"/>
    <mergeCell ref="AY32:AY34"/>
    <mergeCell ref="AZ32:BA34"/>
    <mergeCell ref="BB32:BE33"/>
    <mergeCell ref="BF32:BI33"/>
    <mergeCell ref="BJ32:BM34"/>
    <mergeCell ref="BN32:BP34"/>
    <mergeCell ref="BQ32:BS34"/>
    <mergeCell ref="BT32:BT33"/>
    <mergeCell ref="BU32:BU33"/>
    <mergeCell ref="AY42:AZ43"/>
    <mergeCell ref="BA42:BB43"/>
    <mergeCell ref="BG42:BI42"/>
    <mergeCell ref="BJ42:BM42"/>
    <mergeCell ref="BN42:BP42"/>
    <mergeCell ref="BQ42:BS42"/>
    <mergeCell ref="BT42:BV42"/>
    <mergeCell ref="BF43:BI43"/>
    <mergeCell ref="BJ43:BM43"/>
    <mergeCell ref="BN43:BP43"/>
    <mergeCell ref="BQ43:BS43"/>
    <mergeCell ref="BT43:BV43"/>
    <mergeCell ref="BV38:BV39"/>
    <mergeCell ref="BB40:BE40"/>
    <mergeCell ref="BF40:BG40"/>
    <mergeCell ref="BH40:BI40"/>
    <mergeCell ref="BA41:BB41"/>
    <mergeCell ref="BC41:BE41"/>
    <mergeCell ref="BF41:BI41"/>
    <mergeCell ref="BJ41:BM41"/>
    <mergeCell ref="BN41:BP41"/>
    <mergeCell ref="BQ41:BS41"/>
    <mergeCell ref="BT41:BV41"/>
    <mergeCell ref="AY38:AY40"/>
    <mergeCell ref="AZ38:BA40"/>
    <mergeCell ref="BB38:BE39"/>
    <mergeCell ref="BF38:BI39"/>
    <mergeCell ref="BJ38:BM40"/>
    <mergeCell ref="BN38:BP40"/>
    <mergeCell ref="BQ38:BS40"/>
    <mergeCell ref="BT38:BT39"/>
    <mergeCell ref="BU38:BU39"/>
    <mergeCell ref="AY52:AZ52"/>
    <mergeCell ref="BA52:BF52"/>
    <mergeCell ref="BG52:BH52"/>
    <mergeCell ref="BI52:BN52"/>
    <mergeCell ref="BO52:BP54"/>
    <mergeCell ref="BR52:BV54"/>
    <mergeCell ref="AY53:AZ54"/>
    <mergeCell ref="BA53:BF54"/>
    <mergeCell ref="BG53:BH54"/>
    <mergeCell ref="BI53:BN54"/>
    <mergeCell ref="AY44:AZ45"/>
    <mergeCell ref="BA44:BB45"/>
    <mergeCell ref="BG44:BI44"/>
    <mergeCell ref="BJ44:BM44"/>
    <mergeCell ref="BN44:BP44"/>
    <mergeCell ref="BQ44:BS44"/>
    <mergeCell ref="BT44:BV44"/>
    <mergeCell ref="AY46:AZ47"/>
    <mergeCell ref="BA46:BB47"/>
    <mergeCell ref="AY48:AZ49"/>
    <mergeCell ref="BA48:BB49"/>
    <mergeCell ref="BF49:BK49"/>
    <mergeCell ref="AY50:AZ51"/>
    <mergeCell ref="BA50:BB51"/>
    <mergeCell ref="BQ48:BS49"/>
    <mergeCell ref="BQ50:BS51"/>
    <mergeCell ref="BT45:BV45"/>
    <mergeCell ref="BF46:BI47"/>
    <mergeCell ref="BJ46:BM47"/>
    <mergeCell ref="BN46:BP47"/>
    <mergeCell ref="BQ46:BS47"/>
    <mergeCell ref="BC63:BD63"/>
    <mergeCell ref="BN63:BO63"/>
    <mergeCell ref="BP63:BQ63"/>
    <mergeCell ref="BE65:BF65"/>
    <mergeCell ref="BG65:BH65"/>
    <mergeCell ref="BK65:BL65"/>
    <mergeCell ref="BE66:BF66"/>
    <mergeCell ref="BG66:BH66"/>
    <mergeCell ref="BK66:BL66"/>
    <mergeCell ref="AY55:AZ56"/>
    <mergeCell ref="BB55:BV55"/>
    <mergeCell ref="BA56:BV56"/>
    <mergeCell ref="BM58:BN58"/>
    <mergeCell ref="BO58:BP58"/>
    <mergeCell ref="BQ58:BR58"/>
    <mergeCell ref="BS58:BT58"/>
    <mergeCell ref="BU58:BV58"/>
    <mergeCell ref="BM59:BN61"/>
    <mergeCell ref="BO59:BP61"/>
    <mergeCell ref="BQ59:BR61"/>
    <mergeCell ref="BS59:BT61"/>
    <mergeCell ref="BU59:BV61"/>
    <mergeCell ref="BG72:BI72"/>
    <mergeCell ref="BJ72:BN72"/>
    <mergeCell ref="BP72:BQ72"/>
    <mergeCell ref="BR72:BV72"/>
    <mergeCell ref="AY74:AY75"/>
    <mergeCell ref="AZ74:BA75"/>
    <mergeCell ref="BB74:BE75"/>
    <mergeCell ref="BF74:BI74"/>
    <mergeCell ref="BJ74:BM75"/>
    <mergeCell ref="BN74:BP75"/>
    <mergeCell ref="BQ74:BS75"/>
    <mergeCell ref="BT74:BV75"/>
    <mergeCell ref="BF75:BG75"/>
    <mergeCell ref="BH75:BI75"/>
    <mergeCell ref="AZ68:BE69"/>
    <mergeCell ref="BG68:BI68"/>
    <mergeCell ref="BJ68:BN68"/>
    <mergeCell ref="BG69:BI69"/>
    <mergeCell ref="BJ69:BV69"/>
    <mergeCell ref="BG70:BI70"/>
    <mergeCell ref="BJ70:BV70"/>
    <mergeCell ref="BG71:BI71"/>
    <mergeCell ref="BJ71:BT71"/>
    <mergeCell ref="BC72:BF72"/>
    <mergeCell ref="BV76:BV77"/>
    <mergeCell ref="BB78:BE78"/>
    <mergeCell ref="BF78:BG78"/>
    <mergeCell ref="BH78:BI78"/>
    <mergeCell ref="AY79:AY81"/>
    <mergeCell ref="AZ79:BA81"/>
    <mergeCell ref="BB79:BE80"/>
    <mergeCell ref="BF79:BI80"/>
    <mergeCell ref="BJ79:BM81"/>
    <mergeCell ref="BN79:BP81"/>
    <mergeCell ref="BQ79:BS81"/>
    <mergeCell ref="BT79:BT80"/>
    <mergeCell ref="BU79:BU80"/>
    <mergeCell ref="BV79:BV80"/>
    <mergeCell ref="BB81:BE81"/>
    <mergeCell ref="BF81:BG81"/>
    <mergeCell ref="BH81:BI81"/>
    <mergeCell ref="AY76:AY78"/>
    <mergeCell ref="AZ76:BA78"/>
    <mergeCell ref="BB76:BE77"/>
    <mergeCell ref="BF76:BI77"/>
    <mergeCell ref="BJ76:BM78"/>
    <mergeCell ref="BN76:BP78"/>
    <mergeCell ref="BQ76:BS78"/>
    <mergeCell ref="BT76:BT77"/>
    <mergeCell ref="BU76:BU77"/>
    <mergeCell ref="BV82:BV83"/>
    <mergeCell ref="BB84:BE84"/>
    <mergeCell ref="BF84:BG84"/>
    <mergeCell ref="BH84:BI84"/>
    <mergeCell ref="AY85:AY87"/>
    <mergeCell ref="AZ85:BA87"/>
    <mergeCell ref="BB85:BE86"/>
    <mergeCell ref="BF85:BI86"/>
    <mergeCell ref="BJ85:BM87"/>
    <mergeCell ref="BN85:BP87"/>
    <mergeCell ref="BQ85:BS87"/>
    <mergeCell ref="BT85:BT86"/>
    <mergeCell ref="BU85:BU86"/>
    <mergeCell ref="BV85:BV86"/>
    <mergeCell ref="BB87:BE87"/>
    <mergeCell ref="BF87:BG87"/>
    <mergeCell ref="BH87:BI87"/>
    <mergeCell ref="AY82:AY84"/>
    <mergeCell ref="AZ82:BA84"/>
    <mergeCell ref="BB82:BE83"/>
    <mergeCell ref="BF82:BI83"/>
    <mergeCell ref="BJ82:BM84"/>
    <mergeCell ref="BN82:BP84"/>
    <mergeCell ref="BQ82:BS84"/>
    <mergeCell ref="BT82:BT83"/>
    <mergeCell ref="BU82:BU83"/>
    <mergeCell ref="BQ94:BS96"/>
    <mergeCell ref="BT94:BT95"/>
    <mergeCell ref="BU94:BU95"/>
    <mergeCell ref="BV88:BV89"/>
    <mergeCell ref="BB90:BE90"/>
    <mergeCell ref="BF90:BG90"/>
    <mergeCell ref="BH90:BI90"/>
    <mergeCell ref="AY91:AY93"/>
    <mergeCell ref="AZ91:BA93"/>
    <mergeCell ref="BB91:BE92"/>
    <mergeCell ref="BF91:BI92"/>
    <mergeCell ref="BJ91:BM93"/>
    <mergeCell ref="BN91:BP93"/>
    <mergeCell ref="BQ91:BS93"/>
    <mergeCell ref="BT91:BT92"/>
    <mergeCell ref="BU91:BU92"/>
    <mergeCell ref="BV91:BV92"/>
    <mergeCell ref="BB93:BE93"/>
    <mergeCell ref="BF93:BG93"/>
    <mergeCell ref="BH93:BI93"/>
    <mergeCell ref="AY88:AY90"/>
    <mergeCell ref="AZ88:BA90"/>
    <mergeCell ref="BB88:BE89"/>
    <mergeCell ref="BF88:BI89"/>
    <mergeCell ref="BJ88:BM90"/>
    <mergeCell ref="BN88:BP90"/>
    <mergeCell ref="BQ88:BS90"/>
    <mergeCell ref="BT88:BT89"/>
    <mergeCell ref="BU88:BU89"/>
    <mergeCell ref="AY100:AY102"/>
    <mergeCell ref="AZ100:BA102"/>
    <mergeCell ref="BB100:BE101"/>
    <mergeCell ref="BF100:BI101"/>
    <mergeCell ref="BJ100:BM102"/>
    <mergeCell ref="BN100:BP102"/>
    <mergeCell ref="BQ100:BS102"/>
    <mergeCell ref="BT100:BT101"/>
    <mergeCell ref="BU100:BU101"/>
    <mergeCell ref="BV94:BV95"/>
    <mergeCell ref="BB96:BE96"/>
    <mergeCell ref="BF96:BG96"/>
    <mergeCell ref="BH96:BI96"/>
    <mergeCell ref="AY97:AY99"/>
    <mergeCell ref="AZ97:BA99"/>
    <mergeCell ref="BB97:BE98"/>
    <mergeCell ref="BF97:BI98"/>
    <mergeCell ref="BJ97:BM99"/>
    <mergeCell ref="BN97:BP99"/>
    <mergeCell ref="BQ97:BS99"/>
    <mergeCell ref="BT97:BT98"/>
    <mergeCell ref="BU97:BU98"/>
    <mergeCell ref="BV97:BV98"/>
    <mergeCell ref="BB99:BE99"/>
    <mergeCell ref="BF99:BG99"/>
    <mergeCell ref="BH99:BI99"/>
    <mergeCell ref="AY94:AY96"/>
    <mergeCell ref="AZ94:BA96"/>
    <mergeCell ref="BB94:BE95"/>
    <mergeCell ref="BF94:BI95"/>
    <mergeCell ref="BJ94:BM96"/>
    <mergeCell ref="BN94:BP96"/>
    <mergeCell ref="BA104:BB105"/>
    <mergeCell ref="BG104:BI104"/>
    <mergeCell ref="BJ104:BM104"/>
    <mergeCell ref="BN104:BP104"/>
    <mergeCell ref="BQ104:BS104"/>
    <mergeCell ref="BT104:BV104"/>
    <mergeCell ref="BF105:BI105"/>
    <mergeCell ref="BJ105:BM105"/>
    <mergeCell ref="BN105:BP105"/>
    <mergeCell ref="BQ105:BS105"/>
    <mergeCell ref="BT105:BV105"/>
    <mergeCell ref="BV100:BV101"/>
    <mergeCell ref="BB102:BE102"/>
    <mergeCell ref="BF102:BG102"/>
    <mergeCell ref="BH102:BI102"/>
    <mergeCell ref="BA103:BB103"/>
    <mergeCell ref="BC103:BE103"/>
    <mergeCell ref="BF103:BI103"/>
    <mergeCell ref="BJ103:BM103"/>
    <mergeCell ref="BN103:BP103"/>
    <mergeCell ref="BQ103:BS103"/>
    <mergeCell ref="BT103:BV103"/>
    <mergeCell ref="BN106:BP106"/>
    <mergeCell ref="BQ106:BS106"/>
    <mergeCell ref="BT106:BV106"/>
    <mergeCell ref="AY108:AZ109"/>
    <mergeCell ref="BA108:BB109"/>
    <mergeCell ref="AY110:AZ111"/>
    <mergeCell ref="BA110:BB111"/>
    <mergeCell ref="BF111:BK111"/>
    <mergeCell ref="AY112:AZ113"/>
    <mergeCell ref="BA112:BB113"/>
    <mergeCell ref="BQ110:BS111"/>
    <mergeCell ref="BQ112:BS113"/>
    <mergeCell ref="BP125:BQ125"/>
    <mergeCell ref="BE127:BF127"/>
    <mergeCell ref="BG127:BH127"/>
    <mergeCell ref="BK127:BL127"/>
    <mergeCell ref="BE128:BF128"/>
    <mergeCell ref="BG128:BH128"/>
    <mergeCell ref="BK128:BL128"/>
    <mergeCell ref="AY117:AZ118"/>
    <mergeCell ref="BB117:BV117"/>
    <mergeCell ref="BA118:BV118"/>
    <mergeCell ref="BM120:BN120"/>
    <mergeCell ref="BO120:BP120"/>
    <mergeCell ref="BQ120:BR120"/>
    <mergeCell ref="BS120:BT120"/>
    <mergeCell ref="BU120:BV120"/>
    <mergeCell ref="BM121:BN123"/>
    <mergeCell ref="BO121:BP123"/>
    <mergeCell ref="BQ121:BR123"/>
    <mergeCell ref="BS121:BT123"/>
    <mergeCell ref="BU121:BV123"/>
    <mergeCell ref="BP134:BQ134"/>
    <mergeCell ref="BR134:BV134"/>
    <mergeCell ref="AY136:AY137"/>
    <mergeCell ref="AZ136:BA137"/>
    <mergeCell ref="BB136:BE137"/>
    <mergeCell ref="BF136:BI136"/>
    <mergeCell ref="BJ136:BM137"/>
    <mergeCell ref="BN136:BP137"/>
    <mergeCell ref="BQ136:BS137"/>
    <mergeCell ref="BT136:BV137"/>
    <mergeCell ref="BF137:BG137"/>
    <mergeCell ref="BH137:BI137"/>
    <mergeCell ref="AZ130:BE131"/>
    <mergeCell ref="BG130:BI130"/>
    <mergeCell ref="BJ130:BN130"/>
    <mergeCell ref="BG131:BI131"/>
    <mergeCell ref="BJ131:BV131"/>
    <mergeCell ref="BG132:BI132"/>
    <mergeCell ref="BJ132:BV132"/>
    <mergeCell ref="BG133:BI133"/>
    <mergeCell ref="BJ133:BT133"/>
    <mergeCell ref="BC134:BF134"/>
    <mergeCell ref="BV138:BV139"/>
    <mergeCell ref="BB140:BE140"/>
    <mergeCell ref="BF140:BG140"/>
    <mergeCell ref="BH140:BI140"/>
    <mergeCell ref="AY141:AY143"/>
    <mergeCell ref="AZ141:BA143"/>
    <mergeCell ref="BB141:BE142"/>
    <mergeCell ref="BF141:BI142"/>
    <mergeCell ref="BJ141:BM143"/>
    <mergeCell ref="BN141:BP143"/>
    <mergeCell ref="BQ141:BS143"/>
    <mergeCell ref="BT141:BT142"/>
    <mergeCell ref="BU141:BU142"/>
    <mergeCell ref="BV141:BV142"/>
    <mergeCell ref="BB143:BE143"/>
    <mergeCell ref="BF143:BG143"/>
    <mergeCell ref="BH143:BI143"/>
    <mergeCell ref="AY138:AY140"/>
    <mergeCell ref="AZ138:BA140"/>
    <mergeCell ref="BB138:BE139"/>
    <mergeCell ref="BF138:BI139"/>
    <mergeCell ref="BJ138:BM140"/>
    <mergeCell ref="BN138:BP140"/>
    <mergeCell ref="BQ138:BS140"/>
    <mergeCell ref="BT138:BT139"/>
    <mergeCell ref="BU138:BU139"/>
    <mergeCell ref="BV144:BV145"/>
    <mergeCell ref="BB146:BE146"/>
    <mergeCell ref="BF146:BG146"/>
    <mergeCell ref="BH146:BI146"/>
    <mergeCell ref="AY147:AY149"/>
    <mergeCell ref="AZ147:BA149"/>
    <mergeCell ref="BB147:BE148"/>
    <mergeCell ref="BF147:BI148"/>
    <mergeCell ref="BJ147:BM149"/>
    <mergeCell ref="BN147:BP149"/>
    <mergeCell ref="BQ147:BS149"/>
    <mergeCell ref="BT147:BT148"/>
    <mergeCell ref="BU147:BU148"/>
    <mergeCell ref="BV147:BV148"/>
    <mergeCell ref="BB149:BE149"/>
    <mergeCell ref="BF149:BG149"/>
    <mergeCell ref="BH149:BI149"/>
    <mergeCell ref="AY144:AY146"/>
    <mergeCell ref="AZ144:BA146"/>
    <mergeCell ref="BB144:BE145"/>
    <mergeCell ref="BF144:BI145"/>
    <mergeCell ref="BJ144:BM146"/>
    <mergeCell ref="BN144:BP146"/>
    <mergeCell ref="BQ144:BS146"/>
    <mergeCell ref="BT144:BT145"/>
    <mergeCell ref="BU144:BU145"/>
    <mergeCell ref="BV150:BV151"/>
    <mergeCell ref="BB152:BE152"/>
    <mergeCell ref="BF152:BG152"/>
    <mergeCell ref="BH152:BI152"/>
    <mergeCell ref="AY153:AY155"/>
    <mergeCell ref="AZ153:BA155"/>
    <mergeCell ref="BB153:BE154"/>
    <mergeCell ref="BF153:BI154"/>
    <mergeCell ref="BJ153:BM155"/>
    <mergeCell ref="BN153:BP155"/>
    <mergeCell ref="BQ153:BS155"/>
    <mergeCell ref="BT153:BT154"/>
    <mergeCell ref="BU153:BU154"/>
    <mergeCell ref="BV153:BV154"/>
    <mergeCell ref="BB155:BE155"/>
    <mergeCell ref="BF155:BG155"/>
    <mergeCell ref="BH155:BI155"/>
    <mergeCell ref="AY150:AY152"/>
    <mergeCell ref="AZ150:BA152"/>
    <mergeCell ref="BB150:BE151"/>
    <mergeCell ref="BF150:BI151"/>
    <mergeCell ref="BJ150:BM152"/>
    <mergeCell ref="BN150:BP152"/>
    <mergeCell ref="BQ150:BS152"/>
    <mergeCell ref="BT150:BT151"/>
    <mergeCell ref="BU150:BU151"/>
    <mergeCell ref="BV156:BV157"/>
    <mergeCell ref="BB158:BE158"/>
    <mergeCell ref="BF158:BG158"/>
    <mergeCell ref="BH158:BI158"/>
    <mergeCell ref="AY159:AY161"/>
    <mergeCell ref="AZ159:BA161"/>
    <mergeCell ref="BB159:BE160"/>
    <mergeCell ref="BF159:BI160"/>
    <mergeCell ref="BJ159:BM161"/>
    <mergeCell ref="BN159:BP161"/>
    <mergeCell ref="BQ159:BS161"/>
    <mergeCell ref="BT159:BT160"/>
    <mergeCell ref="BU159:BU160"/>
    <mergeCell ref="BV159:BV160"/>
    <mergeCell ref="BB161:BE161"/>
    <mergeCell ref="BF161:BG161"/>
    <mergeCell ref="BH161:BI161"/>
    <mergeCell ref="AY156:AY158"/>
    <mergeCell ref="AZ156:BA158"/>
    <mergeCell ref="BB156:BE157"/>
    <mergeCell ref="BF156:BI157"/>
    <mergeCell ref="BJ156:BM158"/>
    <mergeCell ref="BN156:BP158"/>
    <mergeCell ref="BQ156:BS158"/>
    <mergeCell ref="BT156:BT157"/>
    <mergeCell ref="BU156:BU157"/>
    <mergeCell ref="BT167:BV167"/>
    <mergeCell ref="BV162:BV163"/>
    <mergeCell ref="BB164:BE164"/>
    <mergeCell ref="BF164:BG164"/>
    <mergeCell ref="BH164:BI164"/>
    <mergeCell ref="BA165:BB165"/>
    <mergeCell ref="BC165:BE165"/>
    <mergeCell ref="BF165:BI165"/>
    <mergeCell ref="BJ165:BM165"/>
    <mergeCell ref="BN165:BP165"/>
    <mergeCell ref="BQ165:BS165"/>
    <mergeCell ref="BT165:BV165"/>
    <mergeCell ref="AY162:AY164"/>
    <mergeCell ref="AZ162:BA164"/>
    <mergeCell ref="BB162:BE163"/>
    <mergeCell ref="BF162:BI163"/>
    <mergeCell ref="BJ162:BM164"/>
    <mergeCell ref="BN162:BP164"/>
    <mergeCell ref="BQ162:BS164"/>
    <mergeCell ref="BT162:BT163"/>
    <mergeCell ref="BU162:BU163"/>
    <mergeCell ref="BM183:BN185"/>
    <mergeCell ref="BO183:BP185"/>
    <mergeCell ref="BQ183:BR185"/>
    <mergeCell ref="BS183:BT185"/>
    <mergeCell ref="BU183:BV185"/>
    <mergeCell ref="AY176:AZ176"/>
    <mergeCell ref="BA176:BF176"/>
    <mergeCell ref="BG176:BH176"/>
    <mergeCell ref="BI176:BN176"/>
    <mergeCell ref="BO176:BP178"/>
    <mergeCell ref="BR176:BV178"/>
    <mergeCell ref="AY177:AZ178"/>
    <mergeCell ref="BA177:BF178"/>
    <mergeCell ref="BG177:BH178"/>
    <mergeCell ref="BI177:BN178"/>
    <mergeCell ref="AY168:AZ169"/>
    <mergeCell ref="BA168:BB169"/>
    <mergeCell ref="BG168:BI168"/>
    <mergeCell ref="BJ168:BM168"/>
    <mergeCell ref="BN168:BP168"/>
    <mergeCell ref="BQ168:BS168"/>
    <mergeCell ref="BT168:BV168"/>
    <mergeCell ref="AY170:AZ171"/>
    <mergeCell ref="BA170:BB171"/>
    <mergeCell ref="AY172:AZ173"/>
    <mergeCell ref="BA172:BB173"/>
    <mergeCell ref="BQ172:BS173"/>
    <mergeCell ref="CB1:CC1"/>
    <mergeCell ref="CM1:CN1"/>
    <mergeCell ref="CO1:CP1"/>
    <mergeCell ref="CD3:CE3"/>
    <mergeCell ref="CF3:CG3"/>
    <mergeCell ref="CJ3:CK3"/>
    <mergeCell ref="CD4:CE4"/>
    <mergeCell ref="CF4:CG4"/>
    <mergeCell ref="CJ4:CK4"/>
    <mergeCell ref="AY179:AZ180"/>
    <mergeCell ref="BB179:BV179"/>
    <mergeCell ref="BA180:BV180"/>
    <mergeCell ref="BM182:BN182"/>
    <mergeCell ref="BO182:BP182"/>
    <mergeCell ref="BQ182:BR182"/>
    <mergeCell ref="BS182:BT182"/>
    <mergeCell ref="BU182:BV182"/>
    <mergeCell ref="BF173:BK173"/>
    <mergeCell ref="AY174:AZ175"/>
    <mergeCell ref="BA174:BB175"/>
    <mergeCell ref="AY166:AZ167"/>
    <mergeCell ref="BA166:BB167"/>
    <mergeCell ref="BG166:BI166"/>
    <mergeCell ref="BJ166:BM166"/>
    <mergeCell ref="BN166:BP166"/>
    <mergeCell ref="BQ166:BS166"/>
    <mergeCell ref="BT166:BV166"/>
    <mergeCell ref="BF167:BI167"/>
    <mergeCell ref="BJ167:BM167"/>
    <mergeCell ref="BN167:BP167"/>
    <mergeCell ref="BQ167:BS167"/>
    <mergeCell ref="CF10:CH10"/>
    <mergeCell ref="CI10:CM10"/>
    <mergeCell ref="CO10:CP10"/>
    <mergeCell ref="CQ10:CU10"/>
    <mergeCell ref="BX12:BX13"/>
    <mergeCell ref="BY12:BZ13"/>
    <mergeCell ref="CA12:CD13"/>
    <mergeCell ref="CE12:CH12"/>
    <mergeCell ref="CI12:CL13"/>
    <mergeCell ref="CM12:CO13"/>
    <mergeCell ref="CP12:CR13"/>
    <mergeCell ref="CS12:CU13"/>
    <mergeCell ref="CE13:CF13"/>
    <mergeCell ref="CG13:CH13"/>
    <mergeCell ref="BY6:CD7"/>
    <mergeCell ref="CF6:CH6"/>
    <mergeCell ref="CI6:CM6"/>
    <mergeCell ref="CF7:CH7"/>
    <mergeCell ref="CI7:CU7"/>
    <mergeCell ref="CF8:CH8"/>
    <mergeCell ref="CI8:CU8"/>
    <mergeCell ref="CF9:CH9"/>
    <mergeCell ref="CI9:CS9"/>
    <mergeCell ref="CB10:CE10"/>
    <mergeCell ref="CU14:CU15"/>
    <mergeCell ref="CA16:CD16"/>
    <mergeCell ref="CE16:CF16"/>
    <mergeCell ref="CG16:CH16"/>
    <mergeCell ref="BX17:BX19"/>
    <mergeCell ref="BY17:BZ19"/>
    <mergeCell ref="CA17:CD18"/>
    <mergeCell ref="CE17:CH18"/>
    <mergeCell ref="CI17:CL19"/>
    <mergeCell ref="CM17:CO19"/>
    <mergeCell ref="CP17:CR19"/>
    <mergeCell ref="CS17:CS18"/>
    <mergeCell ref="CT17:CT18"/>
    <mergeCell ref="CU17:CU18"/>
    <mergeCell ref="CA19:CD19"/>
    <mergeCell ref="CE19:CF19"/>
    <mergeCell ref="CG19:CH19"/>
    <mergeCell ref="BX14:BX16"/>
    <mergeCell ref="BY14:BZ16"/>
    <mergeCell ref="CA14:CD15"/>
    <mergeCell ref="CE14:CH15"/>
    <mergeCell ref="CI14:CL16"/>
    <mergeCell ref="CM14:CO16"/>
    <mergeCell ref="CP14:CR16"/>
    <mergeCell ref="CS14:CS15"/>
    <mergeCell ref="CT14:CT15"/>
    <mergeCell ref="CU20:CU21"/>
    <mergeCell ref="CA22:CD22"/>
    <mergeCell ref="CE22:CF22"/>
    <mergeCell ref="CG22:CH22"/>
    <mergeCell ref="BX23:BX25"/>
    <mergeCell ref="BY23:BZ25"/>
    <mergeCell ref="CA23:CD24"/>
    <mergeCell ref="CE23:CH24"/>
    <mergeCell ref="CI23:CL25"/>
    <mergeCell ref="CM23:CO25"/>
    <mergeCell ref="CP23:CR25"/>
    <mergeCell ref="CS23:CS24"/>
    <mergeCell ref="CT23:CT24"/>
    <mergeCell ref="CU23:CU24"/>
    <mergeCell ref="CA25:CD25"/>
    <mergeCell ref="CE25:CF25"/>
    <mergeCell ref="CG25:CH25"/>
    <mergeCell ref="BX20:BX22"/>
    <mergeCell ref="BY20:BZ22"/>
    <mergeCell ref="CA20:CD21"/>
    <mergeCell ref="CE20:CH21"/>
    <mergeCell ref="CI20:CL22"/>
    <mergeCell ref="CM20:CO22"/>
    <mergeCell ref="CP20:CR22"/>
    <mergeCell ref="CS20:CS21"/>
    <mergeCell ref="CT20:CT21"/>
    <mergeCell ref="CU26:CU27"/>
    <mergeCell ref="CA28:CD28"/>
    <mergeCell ref="CE28:CF28"/>
    <mergeCell ref="CG28:CH28"/>
    <mergeCell ref="BX29:BX31"/>
    <mergeCell ref="BY29:BZ31"/>
    <mergeCell ref="CA29:CD30"/>
    <mergeCell ref="CE29:CH30"/>
    <mergeCell ref="CI29:CL31"/>
    <mergeCell ref="CM29:CO31"/>
    <mergeCell ref="CP29:CR31"/>
    <mergeCell ref="CS29:CS30"/>
    <mergeCell ref="CT29:CT30"/>
    <mergeCell ref="CU29:CU30"/>
    <mergeCell ref="CA31:CD31"/>
    <mergeCell ref="CE31:CF31"/>
    <mergeCell ref="CG31:CH31"/>
    <mergeCell ref="BX26:BX28"/>
    <mergeCell ref="BY26:BZ28"/>
    <mergeCell ref="CA26:CD27"/>
    <mergeCell ref="CE26:CH27"/>
    <mergeCell ref="CI26:CL28"/>
    <mergeCell ref="CM26:CO28"/>
    <mergeCell ref="CP26:CR28"/>
    <mergeCell ref="CS26:CS27"/>
    <mergeCell ref="CT26:CT27"/>
    <mergeCell ref="CU32:CU33"/>
    <mergeCell ref="CA34:CD34"/>
    <mergeCell ref="CE34:CF34"/>
    <mergeCell ref="CG34:CH34"/>
    <mergeCell ref="BX35:BX37"/>
    <mergeCell ref="BY35:BZ37"/>
    <mergeCell ref="CA35:CD36"/>
    <mergeCell ref="CE35:CH36"/>
    <mergeCell ref="CI35:CL37"/>
    <mergeCell ref="CM35:CO37"/>
    <mergeCell ref="CP35:CR37"/>
    <mergeCell ref="CS35:CS36"/>
    <mergeCell ref="CT35:CT36"/>
    <mergeCell ref="CU35:CU36"/>
    <mergeCell ref="CA37:CD37"/>
    <mergeCell ref="CE37:CF37"/>
    <mergeCell ref="CG37:CH37"/>
    <mergeCell ref="BX32:BX34"/>
    <mergeCell ref="BY32:BZ34"/>
    <mergeCell ref="CA32:CD33"/>
    <mergeCell ref="CE32:CH33"/>
    <mergeCell ref="CI32:CL34"/>
    <mergeCell ref="CM32:CO34"/>
    <mergeCell ref="CP32:CR34"/>
    <mergeCell ref="CS32:CS33"/>
    <mergeCell ref="CT32:CT33"/>
    <mergeCell ref="BX42:BY43"/>
    <mergeCell ref="BZ42:CA43"/>
    <mergeCell ref="CF42:CH42"/>
    <mergeCell ref="CI42:CL42"/>
    <mergeCell ref="CM42:CO42"/>
    <mergeCell ref="CP42:CR42"/>
    <mergeCell ref="CS42:CU42"/>
    <mergeCell ref="CE43:CH43"/>
    <mergeCell ref="CI43:CL43"/>
    <mergeCell ref="CM43:CO43"/>
    <mergeCell ref="CP43:CR43"/>
    <mergeCell ref="CS43:CU43"/>
    <mergeCell ref="CU38:CU39"/>
    <mergeCell ref="CA40:CD40"/>
    <mergeCell ref="CE40:CF40"/>
    <mergeCell ref="CG40:CH40"/>
    <mergeCell ref="BZ41:CA41"/>
    <mergeCell ref="CB41:CD41"/>
    <mergeCell ref="CE41:CH41"/>
    <mergeCell ref="CI41:CL41"/>
    <mergeCell ref="CM41:CO41"/>
    <mergeCell ref="CP41:CR41"/>
    <mergeCell ref="CS41:CU41"/>
    <mergeCell ref="BX38:BX40"/>
    <mergeCell ref="BY38:BZ40"/>
    <mergeCell ref="CA38:CD39"/>
    <mergeCell ref="CE38:CH39"/>
    <mergeCell ref="CI38:CL40"/>
    <mergeCell ref="CM38:CO40"/>
    <mergeCell ref="CP38:CR40"/>
    <mergeCell ref="CS38:CS39"/>
    <mergeCell ref="CT38:CT39"/>
    <mergeCell ref="BX52:BY52"/>
    <mergeCell ref="BZ52:CE52"/>
    <mergeCell ref="CF52:CG52"/>
    <mergeCell ref="CH52:CM52"/>
    <mergeCell ref="CN52:CO54"/>
    <mergeCell ref="CQ52:CU54"/>
    <mergeCell ref="BX53:BY54"/>
    <mergeCell ref="BZ53:CE54"/>
    <mergeCell ref="CF53:CG54"/>
    <mergeCell ref="CH53:CM54"/>
    <mergeCell ref="BX44:BY45"/>
    <mergeCell ref="BZ44:CA45"/>
    <mergeCell ref="CF44:CH44"/>
    <mergeCell ref="CI44:CL44"/>
    <mergeCell ref="CM44:CO44"/>
    <mergeCell ref="CP44:CR44"/>
    <mergeCell ref="CS44:CU44"/>
    <mergeCell ref="BX46:BY47"/>
    <mergeCell ref="BZ46:CA47"/>
    <mergeCell ref="BX48:BY49"/>
    <mergeCell ref="BZ48:CA49"/>
    <mergeCell ref="CE49:CJ49"/>
    <mergeCell ref="BX50:BY51"/>
    <mergeCell ref="BZ50:CA51"/>
    <mergeCell ref="CP48:CR49"/>
    <mergeCell ref="CP50:CR51"/>
    <mergeCell ref="CI46:CL47"/>
    <mergeCell ref="CM46:CO47"/>
    <mergeCell ref="CP46:CR47"/>
    <mergeCell ref="CE45:CH45"/>
    <mergeCell ref="CI45:CL45"/>
    <mergeCell ref="CM45:CO45"/>
    <mergeCell ref="CB63:CC63"/>
    <mergeCell ref="CM63:CN63"/>
    <mergeCell ref="CO63:CP63"/>
    <mergeCell ref="CD65:CE65"/>
    <mergeCell ref="CF65:CG65"/>
    <mergeCell ref="CJ65:CK65"/>
    <mergeCell ref="CD66:CE66"/>
    <mergeCell ref="CF66:CG66"/>
    <mergeCell ref="CJ66:CK66"/>
    <mergeCell ref="BX55:BY56"/>
    <mergeCell ref="CA55:CU55"/>
    <mergeCell ref="BZ56:CU56"/>
    <mergeCell ref="CL58:CM58"/>
    <mergeCell ref="CN58:CO58"/>
    <mergeCell ref="CP58:CQ58"/>
    <mergeCell ref="CR58:CS58"/>
    <mergeCell ref="CT58:CU58"/>
    <mergeCell ref="CL59:CM61"/>
    <mergeCell ref="CN59:CO61"/>
    <mergeCell ref="CP59:CQ61"/>
    <mergeCell ref="CR59:CS61"/>
    <mergeCell ref="CT59:CU61"/>
    <mergeCell ref="CI58:CK58"/>
    <mergeCell ref="CI59:CK61"/>
    <mergeCell ref="BX61:CH61"/>
    <mergeCell ref="CF72:CH72"/>
    <mergeCell ref="CI72:CM72"/>
    <mergeCell ref="CO72:CP72"/>
    <mergeCell ref="CQ72:CU72"/>
    <mergeCell ref="BX74:BX75"/>
    <mergeCell ref="BY74:BZ75"/>
    <mergeCell ref="CA74:CD75"/>
    <mergeCell ref="CE74:CH74"/>
    <mergeCell ref="CI74:CL75"/>
    <mergeCell ref="CM74:CO75"/>
    <mergeCell ref="CP74:CR75"/>
    <mergeCell ref="CS74:CU75"/>
    <mergeCell ref="CE75:CF75"/>
    <mergeCell ref="CG75:CH75"/>
    <mergeCell ref="BY68:CD69"/>
    <mergeCell ref="CF68:CH68"/>
    <mergeCell ref="CI68:CM68"/>
    <mergeCell ref="CF69:CH69"/>
    <mergeCell ref="CI69:CU69"/>
    <mergeCell ref="CF70:CH70"/>
    <mergeCell ref="CI70:CU70"/>
    <mergeCell ref="CF71:CH71"/>
    <mergeCell ref="CI71:CS71"/>
    <mergeCell ref="CB72:CE72"/>
    <mergeCell ref="CU76:CU77"/>
    <mergeCell ref="CA78:CD78"/>
    <mergeCell ref="CE78:CF78"/>
    <mergeCell ref="CG78:CH78"/>
    <mergeCell ref="BX79:BX81"/>
    <mergeCell ref="BY79:BZ81"/>
    <mergeCell ref="CA79:CD80"/>
    <mergeCell ref="CE79:CH80"/>
    <mergeCell ref="CI79:CL81"/>
    <mergeCell ref="CM79:CO81"/>
    <mergeCell ref="CP79:CR81"/>
    <mergeCell ref="CS79:CS80"/>
    <mergeCell ref="CT79:CT80"/>
    <mergeCell ref="CU79:CU80"/>
    <mergeCell ref="CA81:CD81"/>
    <mergeCell ref="CE81:CF81"/>
    <mergeCell ref="CG81:CH81"/>
    <mergeCell ref="BX76:BX78"/>
    <mergeCell ref="BY76:BZ78"/>
    <mergeCell ref="CA76:CD77"/>
    <mergeCell ref="CE76:CH77"/>
    <mergeCell ref="CI76:CL78"/>
    <mergeCell ref="CM76:CO78"/>
    <mergeCell ref="CP76:CR78"/>
    <mergeCell ref="CS76:CS77"/>
    <mergeCell ref="CT76:CT77"/>
    <mergeCell ref="CU82:CU83"/>
    <mergeCell ref="CA84:CD84"/>
    <mergeCell ref="CE84:CF84"/>
    <mergeCell ref="CG84:CH84"/>
    <mergeCell ref="BX85:BX87"/>
    <mergeCell ref="BY85:BZ87"/>
    <mergeCell ref="CA85:CD86"/>
    <mergeCell ref="CE85:CH86"/>
    <mergeCell ref="CI85:CL87"/>
    <mergeCell ref="CM85:CO87"/>
    <mergeCell ref="CP85:CR87"/>
    <mergeCell ref="CS85:CS86"/>
    <mergeCell ref="CT85:CT86"/>
    <mergeCell ref="CU85:CU86"/>
    <mergeCell ref="CA87:CD87"/>
    <mergeCell ref="CE87:CF87"/>
    <mergeCell ref="CG87:CH87"/>
    <mergeCell ref="BX82:BX84"/>
    <mergeCell ref="BY82:BZ84"/>
    <mergeCell ref="CA82:CD83"/>
    <mergeCell ref="CE82:CH83"/>
    <mergeCell ref="CI82:CL84"/>
    <mergeCell ref="CM82:CO84"/>
    <mergeCell ref="CP82:CR84"/>
    <mergeCell ref="CS82:CS83"/>
    <mergeCell ref="CT82:CT83"/>
    <mergeCell ref="CU88:CU89"/>
    <mergeCell ref="CA90:CD90"/>
    <mergeCell ref="CE90:CF90"/>
    <mergeCell ref="CG90:CH90"/>
    <mergeCell ref="BX91:BX93"/>
    <mergeCell ref="BY91:BZ93"/>
    <mergeCell ref="CA91:CD92"/>
    <mergeCell ref="CE91:CH92"/>
    <mergeCell ref="CI91:CL93"/>
    <mergeCell ref="CM91:CO93"/>
    <mergeCell ref="CP91:CR93"/>
    <mergeCell ref="CS91:CS92"/>
    <mergeCell ref="CT91:CT92"/>
    <mergeCell ref="CU91:CU92"/>
    <mergeCell ref="CA93:CD93"/>
    <mergeCell ref="CE93:CF93"/>
    <mergeCell ref="CG93:CH93"/>
    <mergeCell ref="BX88:BX90"/>
    <mergeCell ref="BY88:BZ90"/>
    <mergeCell ref="CA88:CD89"/>
    <mergeCell ref="CE88:CH89"/>
    <mergeCell ref="CI88:CL90"/>
    <mergeCell ref="CM88:CO90"/>
    <mergeCell ref="CP88:CR90"/>
    <mergeCell ref="CS88:CS89"/>
    <mergeCell ref="CT88:CT89"/>
    <mergeCell ref="CU94:CU95"/>
    <mergeCell ref="CA96:CD96"/>
    <mergeCell ref="CE96:CF96"/>
    <mergeCell ref="CG96:CH96"/>
    <mergeCell ref="BX97:BX99"/>
    <mergeCell ref="BY97:BZ99"/>
    <mergeCell ref="CA97:CD98"/>
    <mergeCell ref="CE97:CH98"/>
    <mergeCell ref="CI97:CL99"/>
    <mergeCell ref="CM97:CO99"/>
    <mergeCell ref="CP97:CR99"/>
    <mergeCell ref="CS97:CS98"/>
    <mergeCell ref="CT97:CT98"/>
    <mergeCell ref="CU97:CU98"/>
    <mergeCell ref="CA99:CD99"/>
    <mergeCell ref="CE99:CF99"/>
    <mergeCell ref="CG99:CH99"/>
    <mergeCell ref="BX94:BX96"/>
    <mergeCell ref="BY94:BZ96"/>
    <mergeCell ref="CA94:CD95"/>
    <mergeCell ref="CE94:CH95"/>
    <mergeCell ref="CI94:CL96"/>
    <mergeCell ref="CM94:CO96"/>
    <mergeCell ref="CP94:CR96"/>
    <mergeCell ref="CS94:CS95"/>
    <mergeCell ref="CT94:CT95"/>
    <mergeCell ref="BX104:BY105"/>
    <mergeCell ref="BZ104:CA105"/>
    <mergeCell ref="CF104:CH104"/>
    <mergeCell ref="CI104:CL104"/>
    <mergeCell ref="CM104:CO104"/>
    <mergeCell ref="CP104:CR104"/>
    <mergeCell ref="CS104:CU104"/>
    <mergeCell ref="CE105:CH105"/>
    <mergeCell ref="CI105:CL105"/>
    <mergeCell ref="CM105:CO105"/>
    <mergeCell ref="CP105:CR105"/>
    <mergeCell ref="CS105:CU105"/>
    <mergeCell ref="CU100:CU101"/>
    <mergeCell ref="CA102:CD102"/>
    <mergeCell ref="CE102:CF102"/>
    <mergeCell ref="CG102:CH102"/>
    <mergeCell ref="BZ103:CA103"/>
    <mergeCell ref="CB103:CD103"/>
    <mergeCell ref="CE103:CH103"/>
    <mergeCell ref="CI103:CL103"/>
    <mergeCell ref="CM103:CO103"/>
    <mergeCell ref="CP103:CR103"/>
    <mergeCell ref="CS103:CU103"/>
    <mergeCell ref="BX100:BX102"/>
    <mergeCell ref="BY100:BZ102"/>
    <mergeCell ref="CA100:CD101"/>
    <mergeCell ref="CE100:CH101"/>
    <mergeCell ref="CI100:CL102"/>
    <mergeCell ref="CM100:CO102"/>
    <mergeCell ref="CP100:CR102"/>
    <mergeCell ref="CS100:CS101"/>
    <mergeCell ref="CT100:CT101"/>
    <mergeCell ref="BX114:BY114"/>
    <mergeCell ref="BZ114:CE114"/>
    <mergeCell ref="CF114:CG114"/>
    <mergeCell ref="CH114:CM114"/>
    <mergeCell ref="CN114:CO116"/>
    <mergeCell ref="CQ114:CU116"/>
    <mergeCell ref="BX115:BY116"/>
    <mergeCell ref="BZ115:CE116"/>
    <mergeCell ref="CF115:CG116"/>
    <mergeCell ref="CH115:CM116"/>
    <mergeCell ref="BX106:BY107"/>
    <mergeCell ref="BZ106:CA107"/>
    <mergeCell ref="CF106:CH106"/>
    <mergeCell ref="CI106:CL106"/>
    <mergeCell ref="CM106:CO106"/>
    <mergeCell ref="CP106:CR106"/>
    <mergeCell ref="CS106:CU106"/>
    <mergeCell ref="BX108:BY109"/>
    <mergeCell ref="BZ108:CA109"/>
    <mergeCell ref="BX110:BY111"/>
    <mergeCell ref="BZ110:CA111"/>
    <mergeCell ref="CE111:CJ111"/>
    <mergeCell ref="BX112:BY113"/>
    <mergeCell ref="BZ112:CA113"/>
    <mergeCell ref="CP110:CR111"/>
    <mergeCell ref="CP112:CR113"/>
    <mergeCell ref="CS107:CU107"/>
    <mergeCell ref="CB125:CC125"/>
    <mergeCell ref="CM125:CN125"/>
    <mergeCell ref="CO125:CP125"/>
    <mergeCell ref="CD127:CE127"/>
    <mergeCell ref="CF127:CG127"/>
    <mergeCell ref="CJ127:CK127"/>
    <mergeCell ref="CD128:CE128"/>
    <mergeCell ref="CF128:CG128"/>
    <mergeCell ref="CJ128:CK128"/>
    <mergeCell ref="BX117:BY118"/>
    <mergeCell ref="CA117:CU117"/>
    <mergeCell ref="BZ118:CU118"/>
    <mergeCell ref="CL120:CM120"/>
    <mergeCell ref="CN120:CO120"/>
    <mergeCell ref="CP120:CQ120"/>
    <mergeCell ref="CR120:CS120"/>
    <mergeCell ref="CT120:CU120"/>
    <mergeCell ref="CL121:CM123"/>
    <mergeCell ref="CN121:CO123"/>
    <mergeCell ref="CP121:CQ123"/>
    <mergeCell ref="CR121:CS123"/>
    <mergeCell ref="CT121:CU123"/>
    <mergeCell ref="CI120:CK120"/>
    <mergeCell ref="CF134:CH134"/>
    <mergeCell ref="CI134:CM134"/>
    <mergeCell ref="CO134:CP134"/>
    <mergeCell ref="CQ134:CU134"/>
    <mergeCell ref="BX136:BX137"/>
    <mergeCell ref="BY136:BZ137"/>
    <mergeCell ref="CA136:CD137"/>
    <mergeCell ref="CE136:CH136"/>
    <mergeCell ref="CI136:CL137"/>
    <mergeCell ref="CM136:CO137"/>
    <mergeCell ref="CP136:CR137"/>
    <mergeCell ref="CS136:CU137"/>
    <mergeCell ref="CE137:CF137"/>
    <mergeCell ref="CG137:CH137"/>
    <mergeCell ref="BY130:CD131"/>
    <mergeCell ref="CF130:CH130"/>
    <mergeCell ref="CI130:CM130"/>
    <mergeCell ref="CF131:CH131"/>
    <mergeCell ref="CI131:CU131"/>
    <mergeCell ref="CF132:CH132"/>
    <mergeCell ref="CI132:CU132"/>
    <mergeCell ref="CF133:CH133"/>
    <mergeCell ref="CI133:CS133"/>
    <mergeCell ref="CB134:CE134"/>
    <mergeCell ref="CU138:CU139"/>
    <mergeCell ref="CA140:CD140"/>
    <mergeCell ref="CE140:CF140"/>
    <mergeCell ref="CG140:CH140"/>
    <mergeCell ref="BX141:BX143"/>
    <mergeCell ref="BY141:BZ143"/>
    <mergeCell ref="CA141:CD142"/>
    <mergeCell ref="CE141:CH142"/>
    <mergeCell ref="CI141:CL143"/>
    <mergeCell ref="CM141:CO143"/>
    <mergeCell ref="CP141:CR143"/>
    <mergeCell ref="CS141:CS142"/>
    <mergeCell ref="CT141:CT142"/>
    <mergeCell ref="CU141:CU142"/>
    <mergeCell ref="CA143:CD143"/>
    <mergeCell ref="CE143:CF143"/>
    <mergeCell ref="CG143:CH143"/>
    <mergeCell ref="BX138:BX140"/>
    <mergeCell ref="BY138:BZ140"/>
    <mergeCell ref="CA138:CD139"/>
    <mergeCell ref="CE138:CH139"/>
    <mergeCell ref="CI138:CL140"/>
    <mergeCell ref="CM138:CO140"/>
    <mergeCell ref="CP138:CR140"/>
    <mergeCell ref="CS138:CS139"/>
    <mergeCell ref="CT138:CT139"/>
    <mergeCell ref="CU144:CU145"/>
    <mergeCell ref="CA146:CD146"/>
    <mergeCell ref="CE146:CF146"/>
    <mergeCell ref="CG146:CH146"/>
    <mergeCell ref="BX147:BX149"/>
    <mergeCell ref="BY147:BZ149"/>
    <mergeCell ref="CA147:CD148"/>
    <mergeCell ref="CE147:CH148"/>
    <mergeCell ref="CI147:CL149"/>
    <mergeCell ref="CM147:CO149"/>
    <mergeCell ref="CP147:CR149"/>
    <mergeCell ref="CS147:CS148"/>
    <mergeCell ref="CT147:CT148"/>
    <mergeCell ref="CU147:CU148"/>
    <mergeCell ref="CA149:CD149"/>
    <mergeCell ref="CE149:CF149"/>
    <mergeCell ref="CG149:CH149"/>
    <mergeCell ref="BX144:BX146"/>
    <mergeCell ref="BY144:BZ146"/>
    <mergeCell ref="CA144:CD145"/>
    <mergeCell ref="CE144:CH145"/>
    <mergeCell ref="CI144:CL146"/>
    <mergeCell ref="CM144:CO146"/>
    <mergeCell ref="CP144:CR146"/>
    <mergeCell ref="CS144:CS145"/>
    <mergeCell ref="CT144:CT145"/>
    <mergeCell ref="CU150:CU151"/>
    <mergeCell ref="CA152:CD152"/>
    <mergeCell ref="CE152:CF152"/>
    <mergeCell ref="CG152:CH152"/>
    <mergeCell ref="BX153:BX155"/>
    <mergeCell ref="BY153:BZ155"/>
    <mergeCell ref="CA153:CD154"/>
    <mergeCell ref="CE153:CH154"/>
    <mergeCell ref="CI153:CL155"/>
    <mergeCell ref="CM153:CO155"/>
    <mergeCell ref="CP153:CR155"/>
    <mergeCell ref="CS153:CS154"/>
    <mergeCell ref="CT153:CT154"/>
    <mergeCell ref="CU153:CU154"/>
    <mergeCell ref="CA155:CD155"/>
    <mergeCell ref="CE155:CF155"/>
    <mergeCell ref="CG155:CH155"/>
    <mergeCell ref="BX150:BX152"/>
    <mergeCell ref="BY150:BZ152"/>
    <mergeCell ref="CA150:CD151"/>
    <mergeCell ref="CE150:CH151"/>
    <mergeCell ref="CI150:CL152"/>
    <mergeCell ref="CM150:CO152"/>
    <mergeCell ref="CP150:CR152"/>
    <mergeCell ref="CS150:CS151"/>
    <mergeCell ref="CT150:CT151"/>
    <mergeCell ref="CU156:CU157"/>
    <mergeCell ref="CA158:CD158"/>
    <mergeCell ref="CE158:CF158"/>
    <mergeCell ref="CG158:CH158"/>
    <mergeCell ref="BX159:BX161"/>
    <mergeCell ref="BY159:BZ161"/>
    <mergeCell ref="CA159:CD160"/>
    <mergeCell ref="CE159:CH160"/>
    <mergeCell ref="CI159:CL161"/>
    <mergeCell ref="CM159:CO161"/>
    <mergeCell ref="CP159:CR161"/>
    <mergeCell ref="CS159:CS160"/>
    <mergeCell ref="CT159:CT160"/>
    <mergeCell ref="CU159:CU160"/>
    <mergeCell ref="CA161:CD161"/>
    <mergeCell ref="CE161:CF161"/>
    <mergeCell ref="CG161:CH161"/>
    <mergeCell ref="BX156:BX158"/>
    <mergeCell ref="BY156:BZ158"/>
    <mergeCell ref="CA156:CD157"/>
    <mergeCell ref="CE156:CH157"/>
    <mergeCell ref="CI156:CL158"/>
    <mergeCell ref="CM156:CO158"/>
    <mergeCell ref="CP156:CR158"/>
    <mergeCell ref="CS156:CS157"/>
    <mergeCell ref="CT156:CT157"/>
    <mergeCell ref="CS167:CU167"/>
    <mergeCell ref="CU162:CU163"/>
    <mergeCell ref="CA164:CD164"/>
    <mergeCell ref="CE164:CF164"/>
    <mergeCell ref="CG164:CH164"/>
    <mergeCell ref="BZ165:CA165"/>
    <mergeCell ref="CB165:CD165"/>
    <mergeCell ref="CE165:CH165"/>
    <mergeCell ref="CI165:CL165"/>
    <mergeCell ref="CM165:CO165"/>
    <mergeCell ref="CP165:CR165"/>
    <mergeCell ref="CS165:CU165"/>
    <mergeCell ref="BX162:BX164"/>
    <mergeCell ref="BY162:BZ164"/>
    <mergeCell ref="CA162:CD163"/>
    <mergeCell ref="CE162:CH163"/>
    <mergeCell ref="CI162:CL164"/>
    <mergeCell ref="CM162:CO164"/>
    <mergeCell ref="CP162:CR164"/>
    <mergeCell ref="CS162:CS163"/>
    <mergeCell ref="CT162:CT163"/>
    <mergeCell ref="CL183:CM185"/>
    <mergeCell ref="CN183:CO185"/>
    <mergeCell ref="CP183:CQ185"/>
    <mergeCell ref="CR183:CS185"/>
    <mergeCell ref="CT183:CU185"/>
    <mergeCell ref="BX176:BY176"/>
    <mergeCell ref="BZ176:CE176"/>
    <mergeCell ref="CF176:CG176"/>
    <mergeCell ref="CH176:CM176"/>
    <mergeCell ref="CN176:CO178"/>
    <mergeCell ref="CQ176:CU178"/>
    <mergeCell ref="BX177:BY178"/>
    <mergeCell ref="BZ177:CE178"/>
    <mergeCell ref="CF177:CG178"/>
    <mergeCell ref="CH177:CM178"/>
    <mergeCell ref="BX168:BY169"/>
    <mergeCell ref="BZ168:CA169"/>
    <mergeCell ref="CF168:CH168"/>
    <mergeCell ref="CI168:CL168"/>
    <mergeCell ref="CM168:CO168"/>
    <mergeCell ref="CP168:CR168"/>
    <mergeCell ref="CS168:CU168"/>
    <mergeCell ref="BX170:BY171"/>
    <mergeCell ref="BZ170:CA171"/>
    <mergeCell ref="BX172:BY173"/>
    <mergeCell ref="BZ172:CA173"/>
    <mergeCell ref="CI182:CK182"/>
    <mergeCell ref="CI183:CK185"/>
    <mergeCell ref="BX185:CH185"/>
    <mergeCell ref="CP172:CR173"/>
    <mergeCell ref="CP174:CR175"/>
    <mergeCell ref="DA1:DB1"/>
    <mergeCell ref="DL1:DM1"/>
    <mergeCell ref="DN1:DO1"/>
    <mergeCell ref="DC3:DD3"/>
    <mergeCell ref="DE3:DF3"/>
    <mergeCell ref="DI3:DJ3"/>
    <mergeCell ref="DC4:DD4"/>
    <mergeCell ref="DE4:DF4"/>
    <mergeCell ref="DI4:DJ4"/>
    <mergeCell ref="BX179:BY180"/>
    <mergeCell ref="CA179:CU179"/>
    <mergeCell ref="BZ180:CU180"/>
    <mergeCell ref="CL182:CM182"/>
    <mergeCell ref="CN182:CO182"/>
    <mergeCell ref="CP182:CQ182"/>
    <mergeCell ref="CR182:CS182"/>
    <mergeCell ref="CT182:CU182"/>
    <mergeCell ref="CE173:CJ173"/>
    <mergeCell ref="BX174:BY175"/>
    <mergeCell ref="BZ174:CA175"/>
    <mergeCell ref="BX166:BY167"/>
    <mergeCell ref="BZ166:CA167"/>
    <mergeCell ref="CF166:CH166"/>
    <mergeCell ref="CI166:CL166"/>
    <mergeCell ref="CM166:CO166"/>
    <mergeCell ref="CP166:CR166"/>
    <mergeCell ref="CS166:CU166"/>
    <mergeCell ref="CE167:CH167"/>
    <mergeCell ref="CI167:CL167"/>
    <mergeCell ref="CM167:CO167"/>
    <mergeCell ref="CP167:CR167"/>
    <mergeCell ref="DE10:DG10"/>
    <mergeCell ref="DH10:DL10"/>
    <mergeCell ref="DN10:DO10"/>
    <mergeCell ref="DP10:DT10"/>
    <mergeCell ref="CW12:CW13"/>
    <mergeCell ref="CX12:CY13"/>
    <mergeCell ref="CZ12:DC13"/>
    <mergeCell ref="DD12:DG12"/>
    <mergeCell ref="DH12:DK13"/>
    <mergeCell ref="DL12:DN13"/>
    <mergeCell ref="DO12:DQ13"/>
    <mergeCell ref="DR12:DT13"/>
    <mergeCell ref="DD13:DE13"/>
    <mergeCell ref="DF13:DG13"/>
    <mergeCell ref="CX6:DC7"/>
    <mergeCell ref="DE6:DG6"/>
    <mergeCell ref="DH6:DL6"/>
    <mergeCell ref="DE7:DG7"/>
    <mergeCell ref="DH7:DT7"/>
    <mergeCell ref="DE8:DG8"/>
    <mergeCell ref="DH8:DT8"/>
    <mergeCell ref="DE9:DG9"/>
    <mergeCell ref="DH9:DR9"/>
    <mergeCell ref="DA10:DD10"/>
    <mergeCell ref="DT14:DT15"/>
    <mergeCell ref="CZ16:DC16"/>
    <mergeCell ref="DD16:DE16"/>
    <mergeCell ref="DF16:DG16"/>
    <mergeCell ref="CW17:CW19"/>
    <mergeCell ref="CX17:CY19"/>
    <mergeCell ref="CZ17:DC18"/>
    <mergeCell ref="DD17:DG18"/>
    <mergeCell ref="DH17:DK19"/>
    <mergeCell ref="DL17:DN19"/>
    <mergeCell ref="DO17:DQ19"/>
    <mergeCell ref="DR17:DR18"/>
    <mergeCell ref="DS17:DS18"/>
    <mergeCell ref="DT17:DT18"/>
    <mergeCell ref="CZ19:DC19"/>
    <mergeCell ref="DD19:DE19"/>
    <mergeCell ref="DF19:DG19"/>
    <mergeCell ref="CW14:CW16"/>
    <mergeCell ref="CX14:CY16"/>
    <mergeCell ref="CZ14:DC15"/>
    <mergeCell ref="DD14:DG15"/>
    <mergeCell ref="DH14:DK16"/>
    <mergeCell ref="DL14:DN16"/>
    <mergeCell ref="DO14:DQ16"/>
    <mergeCell ref="DR14:DR15"/>
    <mergeCell ref="DS14:DS15"/>
    <mergeCell ref="DT20:DT21"/>
    <mergeCell ref="CZ22:DC22"/>
    <mergeCell ref="DD22:DE22"/>
    <mergeCell ref="DF22:DG22"/>
    <mergeCell ref="CW23:CW25"/>
    <mergeCell ref="CX23:CY25"/>
    <mergeCell ref="CZ23:DC24"/>
    <mergeCell ref="DD23:DG24"/>
    <mergeCell ref="DH23:DK25"/>
    <mergeCell ref="DL23:DN25"/>
    <mergeCell ref="DO23:DQ25"/>
    <mergeCell ref="DR23:DR24"/>
    <mergeCell ref="DS23:DS24"/>
    <mergeCell ref="DT23:DT24"/>
    <mergeCell ref="CZ25:DC25"/>
    <mergeCell ref="DD25:DE25"/>
    <mergeCell ref="DF25:DG25"/>
    <mergeCell ref="CW20:CW22"/>
    <mergeCell ref="CX20:CY22"/>
    <mergeCell ref="CZ20:DC21"/>
    <mergeCell ref="DD20:DG21"/>
    <mergeCell ref="DH20:DK22"/>
    <mergeCell ref="DL20:DN22"/>
    <mergeCell ref="DO20:DQ22"/>
    <mergeCell ref="DR20:DR21"/>
    <mergeCell ref="DS20:DS21"/>
    <mergeCell ref="DT26:DT27"/>
    <mergeCell ref="CZ28:DC28"/>
    <mergeCell ref="DD28:DE28"/>
    <mergeCell ref="DF28:DG28"/>
    <mergeCell ref="CW29:CW31"/>
    <mergeCell ref="CX29:CY31"/>
    <mergeCell ref="CZ29:DC30"/>
    <mergeCell ref="DD29:DG30"/>
    <mergeCell ref="DH29:DK31"/>
    <mergeCell ref="DL29:DN31"/>
    <mergeCell ref="DO29:DQ31"/>
    <mergeCell ref="DR29:DR30"/>
    <mergeCell ref="DS29:DS30"/>
    <mergeCell ref="DT29:DT30"/>
    <mergeCell ref="CZ31:DC31"/>
    <mergeCell ref="DD31:DE31"/>
    <mergeCell ref="DF31:DG31"/>
    <mergeCell ref="CW26:CW28"/>
    <mergeCell ref="CX26:CY28"/>
    <mergeCell ref="CZ26:DC27"/>
    <mergeCell ref="DD26:DG27"/>
    <mergeCell ref="DH26:DK28"/>
    <mergeCell ref="DL26:DN28"/>
    <mergeCell ref="DO26:DQ28"/>
    <mergeCell ref="DR26:DR27"/>
    <mergeCell ref="DS26:DS27"/>
    <mergeCell ref="DT32:DT33"/>
    <mergeCell ref="CZ34:DC34"/>
    <mergeCell ref="DD34:DE34"/>
    <mergeCell ref="DF34:DG34"/>
    <mergeCell ref="CW35:CW37"/>
    <mergeCell ref="CX35:CY37"/>
    <mergeCell ref="CZ35:DC36"/>
    <mergeCell ref="DD35:DG36"/>
    <mergeCell ref="DH35:DK37"/>
    <mergeCell ref="DL35:DN37"/>
    <mergeCell ref="DO35:DQ37"/>
    <mergeCell ref="DR35:DR36"/>
    <mergeCell ref="DS35:DS36"/>
    <mergeCell ref="DT35:DT36"/>
    <mergeCell ref="CZ37:DC37"/>
    <mergeCell ref="DD37:DE37"/>
    <mergeCell ref="DF37:DG37"/>
    <mergeCell ref="CW32:CW34"/>
    <mergeCell ref="CX32:CY34"/>
    <mergeCell ref="CZ32:DC33"/>
    <mergeCell ref="DD32:DG33"/>
    <mergeCell ref="DH32:DK34"/>
    <mergeCell ref="DL32:DN34"/>
    <mergeCell ref="DO32:DQ34"/>
    <mergeCell ref="DR32:DR33"/>
    <mergeCell ref="DS32:DS33"/>
    <mergeCell ref="CW42:CX43"/>
    <mergeCell ref="CY42:CZ43"/>
    <mergeCell ref="DE42:DG42"/>
    <mergeCell ref="DH42:DK42"/>
    <mergeCell ref="DL42:DN42"/>
    <mergeCell ref="DO42:DQ42"/>
    <mergeCell ref="DR42:DT42"/>
    <mergeCell ref="DD43:DG43"/>
    <mergeCell ref="DH43:DK43"/>
    <mergeCell ref="DL43:DN43"/>
    <mergeCell ref="DO43:DQ43"/>
    <mergeCell ref="DR43:DT43"/>
    <mergeCell ref="DT38:DT39"/>
    <mergeCell ref="CZ40:DC40"/>
    <mergeCell ref="DD40:DE40"/>
    <mergeCell ref="DF40:DG40"/>
    <mergeCell ref="CY41:CZ41"/>
    <mergeCell ref="DA41:DC41"/>
    <mergeCell ref="DD41:DG41"/>
    <mergeCell ref="DH41:DK41"/>
    <mergeCell ref="DL41:DN41"/>
    <mergeCell ref="DO41:DQ41"/>
    <mergeCell ref="DR41:DT41"/>
    <mergeCell ref="CW38:CW40"/>
    <mergeCell ref="CX38:CY40"/>
    <mergeCell ref="CZ38:DC39"/>
    <mergeCell ref="DD38:DG39"/>
    <mergeCell ref="DH38:DK40"/>
    <mergeCell ref="DL38:DN40"/>
    <mergeCell ref="DO38:DQ40"/>
    <mergeCell ref="DR38:DR39"/>
    <mergeCell ref="DS38:DS39"/>
    <mergeCell ref="CW52:CX52"/>
    <mergeCell ref="CY52:DD52"/>
    <mergeCell ref="DE52:DF52"/>
    <mergeCell ref="DG52:DL52"/>
    <mergeCell ref="DM52:DN54"/>
    <mergeCell ref="DP52:DT54"/>
    <mergeCell ref="CW53:CX54"/>
    <mergeCell ref="CY53:DD54"/>
    <mergeCell ref="DE53:DF54"/>
    <mergeCell ref="DG53:DL54"/>
    <mergeCell ref="CW44:CX45"/>
    <mergeCell ref="CY44:CZ45"/>
    <mergeCell ref="DE44:DG44"/>
    <mergeCell ref="DH44:DK44"/>
    <mergeCell ref="DL44:DN44"/>
    <mergeCell ref="DO44:DQ44"/>
    <mergeCell ref="DR44:DT44"/>
    <mergeCell ref="CW46:CX47"/>
    <mergeCell ref="CY46:CZ47"/>
    <mergeCell ref="CW48:CX49"/>
    <mergeCell ref="CY48:CZ49"/>
    <mergeCell ref="DD49:DI49"/>
    <mergeCell ref="CW50:CX51"/>
    <mergeCell ref="CY50:CZ51"/>
    <mergeCell ref="DO48:DQ49"/>
    <mergeCell ref="DO50:DQ51"/>
    <mergeCell ref="DH45:DK45"/>
    <mergeCell ref="DL45:DN45"/>
    <mergeCell ref="DO45:DQ45"/>
    <mergeCell ref="DR45:DT45"/>
    <mergeCell ref="DD46:DG47"/>
    <mergeCell ref="DH46:DK47"/>
    <mergeCell ref="DA63:DB63"/>
    <mergeCell ref="DL63:DM63"/>
    <mergeCell ref="DN63:DO63"/>
    <mergeCell ref="DC65:DD65"/>
    <mergeCell ref="DE65:DF65"/>
    <mergeCell ref="DI65:DJ65"/>
    <mergeCell ref="DC66:DD66"/>
    <mergeCell ref="DE66:DF66"/>
    <mergeCell ref="DI66:DJ66"/>
    <mergeCell ref="CW55:CX56"/>
    <mergeCell ref="CZ55:DT55"/>
    <mergeCell ref="CY56:DT56"/>
    <mergeCell ref="DK58:DL58"/>
    <mergeCell ref="DM58:DN58"/>
    <mergeCell ref="DO58:DP58"/>
    <mergeCell ref="DQ58:DR58"/>
    <mergeCell ref="DS58:DT58"/>
    <mergeCell ref="DK59:DL61"/>
    <mergeCell ref="DM59:DN61"/>
    <mergeCell ref="DO59:DP61"/>
    <mergeCell ref="DQ59:DR61"/>
    <mergeCell ref="DS59:DT61"/>
    <mergeCell ref="DH58:DJ58"/>
    <mergeCell ref="DH59:DJ61"/>
    <mergeCell ref="CW61:DG61"/>
    <mergeCell ref="DE72:DG72"/>
    <mergeCell ref="DH72:DL72"/>
    <mergeCell ref="DN72:DO72"/>
    <mergeCell ref="DP72:DT72"/>
    <mergeCell ref="CW74:CW75"/>
    <mergeCell ref="CX74:CY75"/>
    <mergeCell ref="CZ74:DC75"/>
    <mergeCell ref="DD74:DG74"/>
    <mergeCell ref="DH74:DK75"/>
    <mergeCell ref="DL74:DN75"/>
    <mergeCell ref="DO74:DQ75"/>
    <mergeCell ref="DR74:DT75"/>
    <mergeCell ref="DD75:DE75"/>
    <mergeCell ref="DF75:DG75"/>
    <mergeCell ref="CX68:DC69"/>
    <mergeCell ref="DE68:DG68"/>
    <mergeCell ref="DH68:DL68"/>
    <mergeCell ref="DE69:DG69"/>
    <mergeCell ref="DH69:DT69"/>
    <mergeCell ref="DE70:DG70"/>
    <mergeCell ref="DH70:DT70"/>
    <mergeCell ref="DE71:DG71"/>
    <mergeCell ref="DH71:DR71"/>
    <mergeCell ref="DA72:DD72"/>
    <mergeCell ref="DT76:DT77"/>
    <mergeCell ref="CZ78:DC78"/>
    <mergeCell ref="DD78:DE78"/>
    <mergeCell ref="DF78:DG78"/>
    <mergeCell ref="CW79:CW81"/>
    <mergeCell ref="CX79:CY81"/>
    <mergeCell ref="CZ79:DC80"/>
    <mergeCell ref="DD79:DG80"/>
    <mergeCell ref="DH79:DK81"/>
    <mergeCell ref="DL79:DN81"/>
    <mergeCell ref="DO79:DQ81"/>
    <mergeCell ref="DR79:DR80"/>
    <mergeCell ref="DS79:DS80"/>
    <mergeCell ref="DT79:DT80"/>
    <mergeCell ref="CZ81:DC81"/>
    <mergeCell ref="DD81:DE81"/>
    <mergeCell ref="DF81:DG81"/>
    <mergeCell ref="CW76:CW78"/>
    <mergeCell ref="CX76:CY78"/>
    <mergeCell ref="CZ76:DC77"/>
    <mergeCell ref="DD76:DG77"/>
    <mergeCell ref="DH76:DK78"/>
    <mergeCell ref="DL76:DN78"/>
    <mergeCell ref="DO76:DQ78"/>
    <mergeCell ref="DR76:DR77"/>
    <mergeCell ref="DS76:DS77"/>
    <mergeCell ref="DT82:DT83"/>
    <mergeCell ref="CZ84:DC84"/>
    <mergeCell ref="DD84:DE84"/>
    <mergeCell ref="DF84:DG84"/>
    <mergeCell ref="CW85:CW87"/>
    <mergeCell ref="CX85:CY87"/>
    <mergeCell ref="CZ85:DC86"/>
    <mergeCell ref="DD85:DG86"/>
    <mergeCell ref="DH85:DK87"/>
    <mergeCell ref="DL85:DN87"/>
    <mergeCell ref="DO85:DQ87"/>
    <mergeCell ref="DR85:DR86"/>
    <mergeCell ref="DS85:DS86"/>
    <mergeCell ref="DT85:DT86"/>
    <mergeCell ref="CZ87:DC87"/>
    <mergeCell ref="DD87:DE87"/>
    <mergeCell ref="DF87:DG87"/>
    <mergeCell ref="CW82:CW84"/>
    <mergeCell ref="CX82:CY84"/>
    <mergeCell ref="CZ82:DC83"/>
    <mergeCell ref="DD82:DG83"/>
    <mergeCell ref="DH82:DK84"/>
    <mergeCell ref="DL82:DN84"/>
    <mergeCell ref="DO82:DQ84"/>
    <mergeCell ref="DR82:DR83"/>
    <mergeCell ref="DS82:DS83"/>
    <mergeCell ref="DT88:DT89"/>
    <mergeCell ref="CZ90:DC90"/>
    <mergeCell ref="DD90:DE90"/>
    <mergeCell ref="DF90:DG90"/>
    <mergeCell ref="CW91:CW93"/>
    <mergeCell ref="CX91:CY93"/>
    <mergeCell ref="CZ91:DC92"/>
    <mergeCell ref="DD91:DG92"/>
    <mergeCell ref="DH91:DK93"/>
    <mergeCell ref="DL91:DN93"/>
    <mergeCell ref="DO91:DQ93"/>
    <mergeCell ref="DR91:DR92"/>
    <mergeCell ref="DS91:DS92"/>
    <mergeCell ref="DT91:DT92"/>
    <mergeCell ref="CZ93:DC93"/>
    <mergeCell ref="DD93:DE93"/>
    <mergeCell ref="DF93:DG93"/>
    <mergeCell ref="CW88:CW90"/>
    <mergeCell ref="CX88:CY90"/>
    <mergeCell ref="CZ88:DC89"/>
    <mergeCell ref="DD88:DG89"/>
    <mergeCell ref="DH88:DK90"/>
    <mergeCell ref="DL88:DN90"/>
    <mergeCell ref="DO88:DQ90"/>
    <mergeCell ref="DR88:DR89"/>
    <mergeCell ref="DS88:DS89"/>
    <mergeCell ref="DT94:DT95"/>
    <mergeCell ref="CZ96:DC96"/>
    <mergeCell ref="DD96:DE96"/>
    <mergeCell ref="DF96:DG96"/>
    <mergeCell ref="CW97:CW99"/>
    <mergeCell ref="CX97:CY99"/>
    <mergeCell ref="CZ97:DC98"/>
    <mergeCell ref="DD97:DG98"/>
    <mergeCell ref="DH97:DK99"/>
    <mergeCell ref="DL97:DN99"/>
    <mergeCell ref="DO97:DQ99"/>
    <mergeCell ref="DR97:DR98"/>
    <mergeCell ref="DS97:DS98"/>
    <mergeCell ref="DT97:DT98"/>
    <mergeCell ref="CZ99:DC99"/>
    <mergeCell ref="DD99:DE99"/>
    <mergeCell ref="DF99:DG99"/>
    <mergeCell ref="CW94:CW96"/>
    <mergeCell ref="CX94:CY96"/>
    <mergeCell ref="CZ94:DC95"/>
    <mergeCell ref="DD94:DG95"/>
    <mergeCell ref="DH94:DK96"/>
    <mergeCell ref="DL94:DN96"/>
    <mergeCell ref="DO94:DQ96"/>
    <mergeCell ref="DR94:DR95"/>
    <mergeCell ref="DS94:DS95"/>
    <mergeCell ref="CW104:CX105"/>
    <mergeCell ref="CY104:CZ105"/>
    <mergeCell ref="DE104:DG104"/>
    <mergeCell ref="DH104:DK104"/>
    <mergeCell ref="DL104:DN104"/>
    <mergeCell ref="DO104:DQ104"/>
    <mergeCell ref="DR104:DT104"/>
    <mergeCell ref="DD105:DG105"/>
    <mergeCell ref="DH105:DK105"/>
    <mergeCell ref="DL105:DN105"/>
    <mergeCell ref="DO105:DQ105"/>
    <mergeCell ref="DR105:DT105"/>
    <mergeCell ref="DT100:DT101"/>
    <mergeCell ref="CZ102:DC102"/>
    <mergeCell ref="DD102:DE102"/>
    <mergeCell ref="DF102:DG102"/>
    <mergeCell ref="CY103:CZ103"/>
    <mergeCell ref="DA103:DC103"/>
    <mergeCell ref="DD103:DG103"/>
    <mergeCell ref="DH103:DK103"/>
    <mergeCell ref="DL103:DN103"/>
    <mergeCell ref="DO103:DQ103"/>
    <mergeCell ref="DR103:DT103"/>
    <mergeCell ref="CW100:CW102"/>
    <mergeCell ref="CX100:CY102"/>
    <mergeCell ref="CZ100:DC101"/>
    <mergeCell ref="DD100:DG101"/>
    <mergeCell ref="DH100:DK102"/>
    <mergeCell ref="DL100:DN102"/>
    <mergeCell ref="DO100:DQ102"/>
    <mergeCell ref="DR100:DR101"/>
    <mergeCell ref="DS100:DS101"/>
    <mergeCell ref="CW114:CX114"/>
    <mergeCell ref="CY114:DD114"/>
    <mergeCell ref="DE114:DF114"/>
    <mergeCell ref="DG114:DL114"/>
    <mergeCell ref="DM114:DN116"/>
    <mergeCell ref="DP114:DT116"/>
    <mergeCell ref="CW115:CX116"/>
    <mergeCell ref="CY115:DD116"/>
    <mergeCell ref="DE115:DF116"/>
    <mergeCell ref="DG115:DL116"/>
    <mergeCell ref="CW106:CX107"/>
    <mergeCell ref="CY106:CZ107"/>
    <mergeCell ref="DE106:DG106"/>
    <mergeCell ref="DH106:DK106"/>
    <mergeCell ref="DL106:DN106"/>
    <mergeCell ref="DO106:DQ106"/>
    <mergeCell ref="DR106:DT106"/>
    <mergeCell ref="CW108:CX109"/>
    <mergeCell ref="CY108:CZ109"/>
    <mergeCell ref="CW110:CX111"/>
    <mergeCell ref="CY110:CZ111"/>
    <mergeCell ref="DD111:DI111"/>
    <mergeCell ref="CW112:CX113"/>
    <mergeCell ref="CY112:CZ113"/>
    <mergeCell ref="DO110:DQ111"/>
    <mergeCell ref="DO112:DQ113"/>
    <mergeCell ref="DA125:DB125"/>
    <mergeCell ref="DL125:DM125"/>
    <mergeCell ref="DN125:DO125"/>
    <mergeCell ref="DC127:DD127"/>
    <mergeCell ref="DE127:DF127"/>
    <mergeCell ref="DI127:DJ127"/>
    <mergeCell ref="DC128:DD128"/>
    <mergeCell ref="DE128:DF128"/>
    <mergeCell ref="DI128:DJ128"/>
    <mergeCell ref="CW117:CX118"/>
    <mergeCell ref="CZ117:DT117"/>
    <mergeCell ref="CY118:DT118"/>
    <mergeCell ref="DK120:DL120"/>
    <mergeCell ref="DM120:DN120"/>
    <mergeCell ref="DO120:DP120"/>
    <mergeCell ref="DQ120:DR120"/>
    <mergeCell ref="DS120:DT120"/>
    <mergeCell ref="DK121:DL123"/>
    <mergeCell ref="DM121:DN123"/>
    <mergeCell ref="DO121:DP123"/>
    <mergeCell ref="DQ121:DR123"/>
    <mergeCell ref="DS121:DT123"/>
    <mergeCell ref="DH120:DJ120"/>
    <mergeCell ref="DN134:DO134"/>
    <mergeCell ref="DP134:DT134"/>
    <mergeCell ref="CW136:CW137"/>
    <mergeCell ref="CX136:CY137"/>
    <mergeCell ref="CZ136:DC137"/>
    <mergeCell ref="DD136:DG136"/>
    <mergeCell ref="DH136:DK137"/>
    <mergeCell ref="DL136:DN137"/>
    <mergeCell ref="DO136:DQ137"/>
    <mergeCell ref="DR136:DT137"/>
    <mergeCell ref="DD137:DE137"/>
    <mergeCell ref="DF137:DG137"/>
    <mergeCell ref="CX130:DC131"/>
    <mergeCell ref="DE130:DG130"/>
    <mergeCell ref="DH130:DL130"/>
    <mergeCell ref="DE131:DG131"/>
    <mergeCell ref="DH131:DT131"/>
    <mergeCell ref="DE132:DG132"/>
    <mergeCell ref="DH132:DT132"/>
    <mergeCell ref="DE133:DG133"/>
    <mergeCell ref="DH133:DR133"/>
    <mergeCell ref="DA134:DD134"/>
    <mergeCell ref="DE134:DG134"/>
    <mergeCell ref="DH134:DL134"/>
    <mergeCell ref="DT138:DT139"/>
    <mergeCell ref="CZ140:DC140"/>
    <mergeCell ref="DD140:DE140"/>
    <mergeCell ref="DF140:DG140"/>
    <mergeCell ref="CW141:CW143"/>
    <mergeCell ref="CX141:CY143"/>
    <mergeCell ref="CZ141:DC142"/>
    <mergeCell ref="DD141:DG142"/>
    <mergeCell ref="DH141:DK143"/>
    <mergeCell ref="DL141:DN143"/>
    <mergeCell ref="DO141:DQ143"/>
    <mergeCell ref="DR141:DR142"/>
    <mergeCell ref="DS141:DS142"/>
    <mergeCell ref="DT141:DT142"/>
    <mergeCell ref="CZ143:DC143"/>
    <mergeCell ref="DD143:DE143"/>
    <mergeCell ref="DF143:DG143"/>
    <mergeCell ref="CW138:CW140"/>
    <mergeCell ref="CX138:CY140"/>
    <mergeCell ref="CZ138:DC139"/>
    <mergeCell ref="DD138:DG139"/>
    <mergeCell ref="DH138:DK140"/>
    <mergeCell ref="DL138:DN140"/>
    <mergeCell ref="DO138:DQ140"/>
    <mergeCell ref="DR138:DR139"/>
    <mergeCell ref="DS138:DS139"/>
    <mergeCell ref="DT144:DT145"/>
    <mergeCell ref="CZ146:DC146"/>
    <mergeCell ref="DD146:DE146"/>
    <mergeCell ref="DF146:DG146"/>
    <mergeCell ref="CW147:CW149"/>
    <mergeCell ref="CX147:CY149"/>
    <mergeCell ref="CZ147:DC148"/>
    <mergeCell ref="DD147:DG148"/>
    <mergeCell ref="DH147:DK149"/>
    <mergeCell ref="DL147:DN149"/>
    <mergeCell ref="DO147:DQ149"/>
    <mergeCell ref="DR147:DR148"/>
    <mergeCell ref="DS147:DS148"/>
    <mergeCell ref="DT147:DT148"/>
    <mergeCell ref="CZ149:DC149"/>
    <mergeCell ref="DD149:DE149"/>
    <mergeCell ref="DF149:DG149"/>
    <mergeCell ref="CW144:CW146"/>
    <mergeCell ref="CX144:CY146"/>
    <mergeCell ref="CZ144:DC145"/>
    <mergeCell ref="DD144:DG145"/>
    <mergeCell ref="DH144:DK146"/>
    <mergeCell ref="DL144:DN146"/>
    <mergeCell ref="DO144:DQ146"/>
    <mergeCell ref="DR144:DR145"/>
    <mergeCell ref="DS144:DS145"/>
    <mergeCell ref="DT150:DT151"/>
    <mergeCell ref="CZ152:DC152"/>
    <mergeCell ref="DD152:DE152"/>
    <mergeCell ref="DF152:DG152"/>
    <mergeCell ref="CW153:CW155"/>
    <mergeCell ref="CX153:CY155"/>
    <mergeCell ref="CZ153:DC154"/>
    <mergeCell ref="DD153:DG154"/>
    <mergeCell ref="DH153:DK155"/>
    <mergeCell ref="DL153:DN155"/>
    <mergeCell ref="DO153:DQ155"/>
    <mergeCell ref="DR153:DR154"/>
    <mergeCell ref="DS153:DS154"/>
    <mergeCell ref="DT153:DT154"/>
    <mergeCell ref="CZ155:DC155"/>
    <mergeCell ref="DD155:DE155"/>
    <mergeCell ref="DF155:DG155"/>
    <mergeCell ref="CW150:CW152"/>
    <mergeCell ref="CX150:CY152"/>
    <mergeCell ref="CZ150:DC151"/>
    <mergeCell ref="DD150:DG151"/>
    <mergeCell ref="DH150:DK152"/>
    <mergeCell ref="DL150:DN152"/>
    <mergeCell ref="DO150:DQ152"/>
    <mergeCell ref="DR150:DR151"/>
    <mergeCell ref="DS150:DS151"/>
    <mergeCell ref="DT156:DT157"/>
    <mergeCell ref="CZ158:DC158"/>
    <mergeCell ref="DD158:DE158"/>
    <mergeCell ref="DF158:DG158"/>
    <mergeCell ref="CW159:CW161"/>
    <mergeCell ref="CX159:CY161"/>
    <mergeCell ref="CZ159:DC160"/>
    <mergeCell ref="DD159:DG160"/>
    <mergeCell ref="DH159:DK161"/>
    <mergeCell ref="DL159:DN161"/>
    <mergeCell ref="DO159:DQ161"/>
    <mergeCell ref="DR159:DR160"/>
    <mergeCell ref="DS159:DS160"/>
    <mergeCell ref="DT159:DT160"/>
    <mergeCell ref="CZ161:DC161"/>
    <mergeCell ref="DD161:DE161"/>
    <mergeCell ref="DF161:DG161"/>
    <mergeCell ref="CW156:CW158"/>
    <mergeCell ref="CX156:CY158"/>
    <mergeCell ref="CZ156:DC157"/>
    <mergeCell ref="DD156:DG157"/>
    <mergeCell ref="DH156:DK158"/>
    <mergeCell ref="DL156:DN158"/>
    <mergeCell ref="DO156:DQ158"/>
    <mergeCell ref="DR156:DR157"/>
    <mergeCell ref="DS156:DS157"/>
    <mergeCell ref="DR167:DT167"/>
    <mergeCell ref="DT162:DT163"/>
    <mergeCell ref="CZ164:DC164"/>
    <mergeCell ref="DD164:DE164"/>
    <mergeCell ref="DF164:DG164"/>
    <mergeCell ref="CY165:CZ165"/>
    <mergeCell ref="DA165:DC165"/>
    <mergeCell ref="DD165:DG165"/>
    <mergeCell ref="DH165:DK165"/>
    <mergeCell ref="DL165:DN165"/>
    <mergeCell ref="DO165:DQ165"/>
    <mergeCell ref="DR165:DT165"/>
    <mergeCell ref="CW162:CW164"/>
    <mergeCell ref="CX162:CY164"/>
    <mergeCell ref="CZ162:DC163"/>
    <mergeCell ref="DD162:DG163"/>
    <mergeCell ref="DH162:DK164"/>
    <mergeCell ref="DL162:DN164"/>
    <mergeCell ref="DO162:DQ164"/>
    <mergeCell ref="DR162:DR163"/>
    <mergeCell ref="DS162:DS163"/>
    <mergeCell ref="DK183:DL185"/>
    <mergeCell ref="DM183:DN185"/>
    <mergeCell ref="DO183:DP185"/>
    <mergeCell ref="DQ183:DR185"/>
    <mergeCell ref="DS183:DT185"/>
    <mergeCell ref="CW176:CX176"/>
    <mergeCell ref="CY176:DD176"/>
    <mergeCell ref="DE176:DF176"/>
    <mergeCell ref="DG176:DL176"/>
    <mergeCell ref="DM176:DN178"/>
    <mergeCell ref="DP176:DT178"/>
    <mergeCell ref="CW177:CX178"/>
    <mergeCell ref="CY177:DD178"/>
    <mergeCell ref="DE177:DF178"/>
    <mergeCell ref="DG177:DL178"/>
    <mergeCell ref="CW168:CX169"/>
    <mergeCell ref="CY168:CZ169"/>
    <mergeCell ref="DE168:DG168"/>
    <mergeCell ref="DH168:DK168"/>
    <mergeCell ref="DL168:DN168"/>
    <mergeCell ref="DO168:DQ168"/>
    <mergeCell ref="DR168:DT168"/>
    <mergeCell ref="CW170:CX171"/>
    <mergeCell ref="CY170:CZ171"/>
    <mergeCell ref="CW172:CX173"/>
    <mergeCell ref="CY172:CZ173"/>
    <mergeCell ref="DH182:DJ182"/>
    <mergeCell ref="DH183:DJ185"/>
    <mergeCell ref="CW185:DG185"/>
    <mergeCell ref="DD169:DG169"/>
    <mergeCell ref="DH169:DK169"/>
    <mergeCell ref="DL169:DN169"/>
    <mergeCell ref="DZ1:EA1"/>
    <mergeCell ref="EK1:EL1"/>
    <mergeCell ref="EM1:EN1"/>
    <mergeCell ref="EB3:EC3"/>
    <mergeCell ref="ED3:EE3"/>
    <mergeCell ref="EH3:EI3"/>
    <mergeCell ref="EB4:EC4"/>
    <mergeCell ref="ED4:EE4"/>
    <mergeCell ref="EH4:EI4"/>
    <mergeCell ref="CW179:CX180"/>
    <mergeCell ref="CZ179:DT179"/>
    <mergeCell ref="CY180:DT180"/>
    <mergeCell ref="DK182:DL182"/>
    <mergeCell ref="DM182:DN182"/>
    <mergeCell ref="DO182:DP182"/>
    <mergeCell ref="DQ182:DR182"/>
    <mergeCell ref="DS182:DT182"/>
    <mergeCell ref="DD173:DI173"/>
    <mergeCell ref="CW174:CX175"/>
    <mergeCell ref="CY174:CZ175"/>
    <mergeCell ref="CW166:CX167"/>
    <mergeCell ref="CY166:CZ167"/>
    <mergeCell ref="DE166:DG166"/>
    <mergeCell ref="DH166:DK166"/>
    <mergeCell ref="DL166:DN166"/>
    <mergeCell ref="DO166:DQ166"/>
    <mergeCell ref="DR166:DT166"/>
    <mergeCell ref="DD167:DG167"/>
    <mergeCell ref="DH167:DK167"/>
    <mergeCell ref="DL167:DN167"/>
    <mergeCell ref="DO167:DQ167"/>
    <mergeCell ref="ED10:EF10"/>
    <mergeCell ref="EG10:EK10"/>
    <mergeCell ref="EM10:EN10"/>
    <mergeCell ref="EO10:ES10"/>
    <mergeCell ref="DV12:DV13"/>
    <mergeCell ref="DW12:DX13"/>
    <mergeCell ref="DY12:EB13"/>
    <mergeCell ref="EC12:EF12"/>
    <mergeCell ref="EG12:EJ13"/>
    <mergeCell ref="EK12:EM13"/>
    <mergeCell ref="EN12:EP13"/>
    <mergeCell ref="EQ12:ES13"/>
    <mergeCell ref="EC13:ED13"/>
    <mergeCell ref="EE13:EF13"/>
    <mergeCell ref="DW6:EB7"/>
    <mergeCell ref="ED6:EF6"/>
    <mergeCell ref="EG6:EK6"/>
    <mergeCell ref="ED7:EF7"/>
    <mergeCell ref="EG7:ES7"/>
    <mergeCell ref="ED8:EF8"/>
    <mergeCell ref="EG8:ES8"/>
    <mergeCell ref="ED9:EF9"/>
    <mergeCell ref="EG9:EQ9"/>
    <mergeCell ref="DZ10:EC10"/>
    <mergeCell ref="ES14:ES15"/>
    <mergeCell ref="DY16:EB16"/>
    <mergeCell ref="EC16:ED16"/>
    <mergeCell ref="EE16:EF16"/>
    <mergeCell ref="DV17:DV19"/>
    <mergeCell ref="DW17:DX19"/>
    <mergeCell ref="DY17:EB18"/>
    <mergeCell ref="EC17:EF18"/>
    <mergeCell ref="EG17:EJ19"/>
    <mergeCell ref="EK17:EM19"/>
    <mergeCell ref="EN17:EP19"/>
    <mergeCell ref="EQ17:EQ18"/>
    <mergeCell ref="ER17:ER18"/>
    <mergeCell ref="ES17:ES18"/>
    <mergeCell ref="DY19:EB19"/>
    <mergeCell ref="EC19:ED19"/>
    <mergeCell ref="EE19:EF19"/>
    <mergeCell ref="DV14:DV16"/>
    <mergeCell ref="DW14:DX16"/>
    <mergeCell ref="DY14:EB15"/>
    <mergeCell ref="EC14:EF15"/>
    <mergeCell ref="EG14:EJ16"/>
    <mergeCell ref="EK14:EM16"/>
    <mergeCell ref="EN14:EP16"/>
    <mergeCell ref="EQ14:EQ15"/>
    <mergeCell ref="ER14:ER15"/>
    <mergeCell ref="ES20:ES21"/>
    <mergeCell ref="DY22:EB22"/>
    <mergeCell ref="EC22:ED22"/>
    <mergeCell ref="EE22:EF22"/>
    <mergeCell ref="DV23:DV25"/>
    <mergeCell ref="DW23:DX25"/>
    <mergeCell ref="DY23:EB24"/>
    <mergeCell ref="EC23:EF24"/>
    <mergeCell ref="EG23:EJ25"/>
    <mergeCell ref="EK23:EM25"/>
    <mergeCell ref="EN23:EP25"/>
    <mergeCell ref="EQ23:EQ24"/>
    <mergeCell ref="ER23:ER24"/>
    <mergeCell ref="ES23:ES24"/>
    <mergeCell ref="DY25:EB25"/>
    <mergeCell ref="EC25:ED25"/>
    <mergeCell ref="EE25:EF25"/>
    <mergeCell ref="DV20:DV22"/>
    <mergeCell ref="DW20:DX22"/>
    <mergeCell ref="DY20:EB21"/>
    <mergeCell ref="EC20:EF21"/>
    <mergeCell ref="EG20:EJ22"/>
    <mergeCell ref="EK20:EM22"/>
    <mergeCell ref="EN20:EP22"/>
    <mergeCell ref="EQ20:EQ21"/>
    <mergeCell ref="ER20:ER21"/>
    <mergeCell ref="ES26:ES27"/>
    <mergeCell ref="DY28:EB28"/>
    <mergeCell ref="EC28:ED28"/>
    <mergeCell ref="EE28:EF28"/>
    <mergeCell ref="DV29:DV31"/>
    <mergeCell ref="DW29:DX31"/>
    <mergeCell ref="DY29:EB30"/>
    <mergeCell ref="EC29:EF30"/>
    <mergeCell ref="EG29:EJ31"/>
    <mergeCell ref="EK29:EM31"/>
    <mergeCell ref="EN29:EP31"/>
    <mergeCell ref="EQ29:EQ30"/>
    <mergeCell ref="ER29:ER30"/>
    <mergeCell ref="ES29:ES30"/>
    <mergeCell ref="DY31:EB31"/>
    <mergeCell ref="EC31:ED31"/>
    <mergeCell ref="EE31:EF31"/>
    <mergeCell ref="DV26:DV28"/>
    <mergeCell ref="DW26:DX28"/>
    <mergeCell ref="DY26:EB27"/>
    <mergeCell ref="EC26:EF27"/>
    <mergeCell ref="EG26:EJ28"/>
    <mergeCell ref="EK26:EM28"/>
    <mergeCell ref="EN26:EP28"/>
    <mergeCell ref="EQ26:EQ27"/>
    <mergeCell ref="ER26:ER27"/>
    <mergeCell ref="ES32:ES33"/>
    <mergeCell ref="DY34:EB34"/>
    <mergeCell ref="EC34:ED34"/>
    <mergeCell ref="EE34:EF34"/>
    <mergeCell ref="DV35:DV37"/>
    <mergeCell ref="DW35:DX37"/>
    <mergeCell ref="DY35:EB36"/>
    <mergeCell ref="EC35:EF36"/>
    <mergeCell ref="EG35:EJ37"/>
    <mergeCell ref="EK35:EM37"/>
    <mergeCell ref="EN35:EP37"/>
    <mergeCell ref="EQ35:EQ36"/>
    <mergeCell ref="ER35:ER36"/>
    <mergeCell ref="ES35:ES36"/>
    <mergeCell ref="DY37:EB37"/>
    <mergeCell ref="EC37:ED37"/>
    <mergeCell ref="EE37:EF37"/>
    <mergeCell ref="DV32:DV34"/>
    <mergeCell ref="DW32:DX34"/>
    <mergeCell ref="DY32:EB33"/>
    <mergeCell ref="EC32:EF33"/>
    <mergeCell ref="EG32:EJ34"/>
    <mergeCell ref="EK32:EM34"/>
    <mergeCell ref="EN32:EP34"/>
    <mergeCell ref="EQ32:EQ33"/>
    <mergeCell ref="ER32:ER33"/>
    <mergeCell ref="ED42:EF42"/>
    <mergeCell ref="EG42:EJ42"/>
    <mergeCell ref="EK42:EM42"/>
    <mergeCell ref="EN42:EP42"/>
    <mergeCell ref="EQ42:ES42"/>
    <mergeCell ref="EC43:EF43"/>
    <mergeCell ref="EG43:EJ43"/>
    <mergeCell ref="EK43:EM43"/>
    <mergeCell ref="EN43:EP43"/>
    <mergeCell ref="EQ43:ES43"/>
    <mergeCell ref="ES38:ES39"/>
    <mergeCell ref="DY40:EB40"/>
    <mergeCell ref="EC40:ED40"/>
    <mergeCell ref="EE40:EF40"/>
    <mergeCell ref="DX41:DY41"/>
    <mergeCell ref="DZ41:EB41"/>
    <mergeCell ref="EC41:EF41"/>
    <mergeCell ref="EG41:EJ41"/>
    <mergeCell ref="EK41:EM41"/>
    <mergeCell ref="EN41:EP41"/>
    <mergeCell ref="EQ41:ES41"/>
    <mergeCell ref="DW38:DX40"/>
    <mergeCell ref="DY38:EB39"/>
    <mergeCell ref="EC38:EF39"/>
    <mergeCell ref="EG38:EJ40"/>
    <mergeCell ref="EK38:EM40"/>
    <mergeCell ref="EN38:EP40"/>
    <mergeCell ref="EQ38:EQ39"/>
    <mergeCell ref="ER38:ER39"/>
    <mergeCell ref="DV42:DW43"/>
    <mergeCell ref="DX42:DY43"/>
    <mergeCell ref="DV38:DV40"/>
    <mergeCell ref="ED52:EE52"/>
    <mergeCell ref="EF52:EK52"/>
    <mergeCell ref="EL52:EM54"/>
    <mergeCell ref="EO52:ES54"/>
    <mergeCell ref="DV53:DW54"/>
    <mergeCell ref="DX53:EC54"/>
    <mergeCell ref="ED53:EE54"/>
    <mergeCell ref="EF53:EK54"/>
    <mergeCell ref="DV44:DW45"/>
    <mergeCell ref="DX44:DY45"/>
    <mergeCell ref="ED44:EF44"/>
    <mergeCell ref="EG44:EJ44"/>
    <mergeCell ref="EK44:EM44"/>
    <mergeCell ref="EN44:EP44"/>
    <mergeCell ref="EQ44:ES44"/>
    <mergeCell ref="DV46:DW47"/>
    <mergeCell ref="DX46:DY47"/>
    <mergeCell ref="DV48:DW49"/>
    <mergeCell ref="DX48:DY49"/>
    <mergeCell ref="EC49:EH49"/>
    <mergeCell ref="DV50:DW51"/>
    <mergeCell ref="DX50:DY51"/>
    <mergeCell ref="EN48:EP49"/>
    <mergeCell ref="EN50:EP51"/>
    <mergeCell ref="DV52:DW52"/>
    <mergeCell ref="DX52:EC52"/>
    <mergeCell ref="EK63:EL63"/>
    <mergeCell ref="EM63:EN63"/>
    <mergeCell ref="EB65:EC65"/>
    <mergeCell ref="ED65:EE65"/>
    <mergeCell ref="EH65:EI65"/>
    <mergeCell ref="EB66:EC66"/>
    <mergeCell ref="ED66:EE66"/>
    <mergeCell ref="EH66:EI66"/>
    <mergeCell ref="DV55:DW56"/>
    <mergeCell ref="DY55:ES55"/>
    <mergeCell ref="DX56:ES56"/>
    <mergeCell ref="EJ58:EK58"/>
    <mergeCell ref="EL58:EM58"/>
    <mergeCell ref="EN58:EO58"/>
    <mergeCell ref="EP58:EQ58"/>
    <mergeCell ref="ER58:ES58"/>
    <mergeCell ref="EJ59:EK61"/>
    <mergeCell ref="EL59:EM61"/>
    <mergeCell ref="EN59:EO61"/>
    <mergeCell ref="EP59:EQ61"/>
    <mergeCell ref="ER59:ES61"/>
    <mergeCell ref="EG58:EI58"/>
    <mergeCell ref="EG59:EI61"/>
    <mergeCell ref="DV61:EF61"/>
    <mergeCell ref="DZ63:EA63"/>
    <mergeCell ref="ED72:EF72"/>
    <mergeCell ref="EG72:EK72"/>
    <mergeCell ref="EM72:EN72"/>
    <mergeCell ref="EO72:ES72"/>
    <mergeCell ref="DV74:DV75"/>
    <mergeCell ref="DW74:DX75"/>
    <mergeCell ref="DY74:EB75"/>
    <mergeCell ref="EC74:EF74"/>
    <mergeCell ref="EG74:EJ75"/>
    <mergeCell ref="EK74:EM75"/>
    <mergeCell ref="EN74:EP75"/>
    <mergeCell ref="EQ74:ES75"/>
    <mergeCell ref="EC75:ED75"/>
    <mergeCell ref="EE75:EF75"/>
    <mergeCell ref="DW68:EB69"/>
    <mergeCell ref="ED68:EF68"/>
    <mergeCell ref="EG68:EK68"/>
    <mergeCell ref="ED69:EF69"/>
    <mergeCell ref="EG69:ES69"/>
    <mergeCell ref="ED70:EF70"/>
    <mergeCell ref="EG70:ES70"/>
    <mergeCell ref="ED71:EF71"/>
    <mergeCell ref="EG71:EQ71"/>
    <mergeCell ref="DZ72:EC72"/>
    <mergeCell ref="ES76:ES77"/>
    <mergeCell ref="DY78:EB78"/>
    <mergeCell ref="EC78:ED78"/>
    <mergeCell ref="EE78:EF78"/>
    <mergeCell ref="DV79:DV81"/>
    <mergeCell ref="DW79:DX81"/>
    <mergeCell ref="DY79:EB80"/>
    <mergeCell ref="EC79:EF80"/>
    <mergeCell ref="EG79:EJ81"/>
    <mergeCell ref="EK79:EM81"/>
    <mergeCell ref="EN79:EP81"/>
    <mergeCell ref="EQ79:EQ80"/>
    <mergeCell ref="ER79:ER80"/>
    <mergeCell ref="ES79:ES80"/>
    <mergeCell ref="DY81:EB81"/>
    <mergeCell ref="EC81:ED81"/>
    <mergeCell ref="EE81:EF81"/>
    <mergeCell ref="DV76:DV78"/>
    <mergeCell ref="DW76:DX78"/>
    <mergeCell ref="DY76:EB77"/>
    <mergeCell ref="EC76:EF77"/>
    <mergeCell ref="EG76:EJ78"/>
    <mergeCell ref="EK76:EM78"/>
    <mergeCell ref="EN76:EP78"/>
    <mergeCell ref="EQ76:EQ77"/>
    <mergeCell ref="ER76:ER77"/>
    <mergeCell ref="ES82:ES83"/>
    <mergeCell ref="DY84:EB84"/>
    <mergeCell ref="EC84:ED84"/>
    <mergeCell ref="EE84:EF84"/>
    <mergeCell ref="DV85:DV87"/>
    <mergeCell ref="DW85:DX87"/>
    <mergeCell ref="DY85:EB86"/>
    <mergeCell ref="EC85:EF86"/>
    <mergeCell ref="EG85:EJ87"/>
    <mergeCell ref="EK85:EM87"/>
    <mergeCell ref="EN85:EP87"/>
    <mergeCell ref="EQ85:EQ86"/>
    <mergeCell ref="ER85:ER86"/>
    <mergeCell ref="ES85:ES86"/>
    <mergeCell ref="DY87:EB87"/>
    <mergeCell ref="EC87:ED87"/>
    <mergeCell ref="EE87:EF87"/>
    <mergeCell ref="DV82:DV84"/>
    <mergeCell ref="DW82:DX84"/>
    <mergeCell ref="DY82:EB83"/>
    <mergeCell ref="EC82:EF83"/>
    <mergeCell ref="EG82:EJ84"/>
    <mergeCell ref="EK82:EM84"/>
    <mergeCell ref="EN82:EP84"/>
    <mergeCell ref="EQ82:EQ83"/>
    <mergeCell ref="ER82:ER83"/>
    <mergeCell ref="ES88:ES89"/>
    <mergeCell ref="DY90:EB90"/>
    <mergeCell ref="EC90:ED90"/>
    <mergeCell ref="EE90:EF90"/>
    <mergeCell ref="DV91:DV93"/>
    <mergeCell ref="DW91:DX93"/>
    <mergeCell ref="DY91:EB92"/>
    <mergeCell ref="EC91:EF92"/>
    <mergeCell ref="EG91:EJ93"/>
    <mergeCell ref="EK91:EM93"/>
    <mergeCell ref="EN91:EP93"/>
    <mergeCell ref="EQ91:EQ92"/>
    <mergeCell ref="ER91:ER92"/>
    <mergeCell ref="ES91:ES92"/>
    <mergeCell ref="DY93:EB93"/>
    <mergeCell ref="EC93:ED93"/>
    <mergeCell ref="EE93:EF93"/>
    <mergeCell ref="DV88:DV90"/>
    <mergeCell ref="DW88:DX90"/>
    <mergeCell ref="DY88:EB89"/>
    <mergeCell ref="EC88:EF89"/>
    <mergeCell ref="EG88:EJ90"/>
    <mergeCell ref="EK88:EM90"/>
    <mergeCell ref="EN88:EP90"/>
    <mergeCell ref="EQ88:EQ89"/>
    <mergeCell ref="ER88:ER89"/>
    <mergeCell ref="ES94:ES95"/>
    <mergeCell ref="DY96:EB96"/>
    <mergeCell ref="EC96:ED96"/>
    <mergeCell ref="EE96:EF96"/>
    <mergeCell ref="DV97:DV99"/>
    <mergeCell ref="DW97:DX99"/>
    <mergeCell ref="DY97:EB98"/>
    <mergeCell ref="EC97:EF98"/>
    <mergeCell ref="EG97:EJ99"/>
    <mergeCell ref="EK97:EM99"/>
    <mergeCell ref="EN97:EP99"/>
    <mergeCell ref="EQ97:EQ98"/>
    <mergeCell ref="ER97:ER98"/>
    <mergeCell ref="ES97:ES98"/>
    <mergeCell ref="DY99:EB99"/>
    <mergeCell ref="EC99:ED99"/>
    <mergeCell ref="EE99:EF99"/>
    <mergeCell ref="DV94:DV96"/>
    <mergeCell ref="DW94:DX96"/>
    <mergeCell ref="DY94:EB95"/>
    <mergeCell ref="EC94:EF95"/>
    <mergeCell ref="EG94:EJ96"/>
    <mergeCell ref="EK94:EM96"/>
    <mergeCell ref="EN94:EP96"/>
    <mergeCell ref="EQ94:EQ95"/>
    <mergeCell ref="ER94:ER95"/>
    <mergeCell ref="ED104:EF104"/>
    <mergeCell ref="EG104:EJ104"/>
    <mergeCell ref="EK104:EM104"/>
    <mergeCell ref="EN104:EP104"/>
    <mergeCell ref="EQ104:ES104"/>
    <mergeCell ref="EC105:EF105"/>
    <mergeCell ref="EG105:EJ105"/>
    <mergeCell ref="EK105:EM105"/>
    <mergeCell ref="EN105:EP105"/>
    <mergeCell ref="EQ105:ES105"/>
    <mergeCell ref="ES100:ES101"/>
    <mergeCell ref="DY102:EB102"/>
    <mergeCell ref="EC102:ED102"/>
    <mergeCell ref="EE102:EF102"/>
    <mergeCell ref="DX103:DY103"/>
    <mergeCell ref="DZ103:EB103"/>
    <mergeCell ref="EC103:EF103"/>
    <mergeCell ref="EG103:EJ103"/>
    <mergeCell ref="EK103:EM103"/>
    <mergeCell ref="EN103:EP103"/>
    <mergeCell ref="EQ103:ES103"/>
    <mergeCell ref="DW100:DX102"/>
    <mergeCell ref="DY100:EB101"/>
    <mergeCell ref="EC100:EF101"/>
    <mergeCell ref="EG100:EJ102"/>
    <mergeCell ref="EK100:EM102"/>
    <mergeCell ref="EN100:EP102"/>
    <mergeCell ref="EQ100:EQ101"/>
    <mergeCell ref="ER100:ER101"/>
    <mergeCell ref="DV104:DW105"/>
    <mergeCell ref="DX104:DY105"/>
    <mergeCell ref="DV100:DV102"/>
    <mergeCell ref="ED114:EE114"/>
    <mergeCell ref="EF114:EK114"/>
    <mergeCell ref="EL114:EM116"/>
    <mergeCell ref="EO114:ES116"/>
    <mergeCell ref="DV115:DW116"/>
    <mergeCell ref="DX115:EC116"/>
    <mergeCell ref="ED115:EE116"/>
    <mergeCell ref="EF115:EK116"/>
    <mergeCell ref="DV106:DW107"/>
    <mergeCell ref="DX106:DY107"/>
    <mergeCell ref="ED106:EF106"/>
    <mergeCell ref="EG106:EJ106"/>
    <mergeCell ref="EK106:EM106"/>
    <mergeCell ref="EN106:EP106"/>
    <mergeCell ref="EQ106:ES106"/>
    <mergeCell ref="DV108:DW109"/>
    <mergeCell ref="DX108:DY109"/>
    <mergeCell ref="DV110:DW111"/>
    <mergeCell ref="DX110:DY111"/>
    <mergeCell ref="EC111:EH111"/>
    <mergeCell ref="DV112:DW113"/>
    <mergeCell ref="DX112:DY113"/>
    <mergeCell ref="EN110:EP111"/>
    <mergeCell ref="EN112:EP113"/>
    <mergeCell ref="EC107:EF107"/>
    <mergeCell ref="EG107:EJ107"/>
    <mergeCell ref="DV114:DW114"/>
    <mergeCell ref="DX114:EC114"/>
    <mergeCell ref="EK125:EL125"/>
    <mergeCell ref="EM125:EN125"/>
    <mergeCell ref="EB127:EC127"/>
    <mergeCell ref="ED127:EE127"/>
    <mergeCell ref="EH127:EI127"/>
    <mergeCell ref="EB128:EC128"/>
    <mergeCell ref="ED128:EE128"/>
    <mergeCell ref="EH128:EI128"/>
    <mergeCell ref="DV117:DW118"/>
    <mergeCell ref="DY117:ES117"/>
    <mergeCell ref="DX118:ES118"/>
    <mergeCell ref="EJ120:EK120"/>
    <mergeCell ref="EL120:EM120"/>
    <mergeCell ref="EN120:EO120"/>
    <mergeCell ref="EP120:EQ120"/>
    <mergeCell ref="ER120:ES120"/>
    <mergeCell ref="EJ121:EK123"/>
    <mergeCell ref="EL121:EM123"/>
    <mergeCell ref="EN121:EO123"/>
    <mergeCell ref="EP121:EQ123"/>
    <mergeCell ref="ER121:ES123"/>
    <mergeCell ref="DZ125:EA125"/>
    <mergeCell ref="EG120:EI120"/>
    <mergeCell ref="ED134:EF134"/>
    <mergeCell ref="EG134:EK134"/>
    <mergeCell ref="EM134:EN134"/>
    <mergeCell ref="EO134:ES134"/>
    <mergeCell ref="DV136:DV137"/>
    <mergeCell ref="DW136:DX137"/>
    <mergeCell ref="DY136:EB137"/>
    <mergeCell ref="EC136:EF136"/>
    <mergeCell ref="EG136:EJ137"/>
    <mergeCell ref="EK136:EM137"/>
    <mergeCell ref="EN136:EP137"/>
    <mergeCell ref="EQ136:ES137"/>
    <mergeCell ref="EC137:ED137"/>
    <mergeCell ref="EE137:EF137"/>
    <mergeCell ref="DW130:EB131"/>
    <mergeCell ref="ED130:EF130"/>
    <mergeCell ref="EG130:EK130"/>
    <mergeCell ref="ED131:EF131"/>
    <mergeCell ref="EG131:ES131"/>
    <mergeCell ref="ED132:EF132"/>
    <mergeCell ref="EG132:ES132"/>
    <mergeCell ref="ED133:EF133"/>
    <mergeCell ref="EG133:EQ133"/>
    <mergeCell ref="DZ134:EC134"/>
    <mergeCell ref="ES138:ES139"/>
    <mergeCell ref="DY140:EB140"/>
    <mergeCell ref="EC140:ED140"/>
    <mergeCell ref="EE140:EF140"/>
    <mergeCell ref="DV141:DV143"/>
    <mergeCell ref="DW141:DX143"/>
    <mergeCell ref="DY141:EB142"/>
    <mergeCell ref="EC141:EF142"/>
    <mergeCell ref="EG141:EJ143"/>
    <mergeCell ref="EK141:EM143"/>
    <mergeCell ref="EN141:EP143"/>
    <mergeCell ref="EQ141:EQ142"/>
    <mergeCell ref="ER141:ER142"/>
    <mergeCell ref="ES141:ES142"/>
    <mergeCell ref="DY143:EB143"/>
    <mergeCell ref="EC143:ED143"/>
    <mergeCell ref="EE143:EF143"/>
    <mergeCell ref="DV138:DV140"/>
    <mergeCell ref="DW138:DX140"/>
    <mergeCell ref="DY138:EB139"/>
    <mergeCell ref="EC138:EF139"/>
    <mergeCell ref="EG138:EJ140"/>
    <mergeCell ref="EK138:EM140"/>
    <mergeCell ref="EN138:EP140"/>
    <mergeCell ref="EQ138:EQ139"/>
    <mergeCell ref="ER138:ER139"/>
    <mergeCell ref="ES144:ES145"/>
    <mergeCell ref="DY146:EB146"/>
    <mergeCell ref="EC146:ED146"/>
    <mergeCell ref="EE146:EF146"/>
    <mergeCell ref="DV147:DV149"/>
    <mergeCell ref="DW147:DX149"/>
    <mergeCell ref="DY147:EB148"/>
    <mergeCell ref="EC147:EF148"/>
    <mergeCell ref="EG147:EJ149"/>
    <mergeCell ref="EK147:EM149"/>
    <mergeCell ref="EN147:EP149"/>
    <mergeCell ref="EQ147:EQ148"/>
    <mergeCell ref="ER147:ER148"/>
    <mergeCell ref="ES147:ES148"/>
    <mergeCell ref="DY149:EB149"/>
    <mergeCell ref="EC149:ED149"/>
    <mergeCell ref="EE149:EF149"/>
    <mergeCell ref="DV144:DV146"/>
    <mergeCell ref="DW144:DX146"/>
    <mergeCell ref="DY144:EB145"/>
    <mergeCell ref="EC144:EF145"/>
    <mergeCell ref="EG144:EJ146"/>
    <mergeCell ref="EK144:EM146"/>
    <mergeCell ref="EN144:EP146"/>
    <mergeCell ref="EQ144:EQ145"/>
    <mergeCell ref="ER144:ER145"/>
    <mergeCell ref="ES150:ES151"/>
    <mergeCell ref="DY152:EB152"/>
    <mergeCell ref="EC152:ED152"/>
    <mergeCell ref="EE152:EF152"/>
    <mergeCell ref="DV153:DV155"/>
    <mergeCell ref="DW153:DX155"/>
    <mergeCell ref="DY153:EB154"/>
    <mergeCell ref="EC153:EF154"/>
    <mergeCell ref="EG153:EJ155"/>
    <mergeCell ref="EK153:EM155"/>
    <mergeCell ref="EN153:EP155"/>
    <mergeCell ref="EQ153:EQ154"/>
    <mergeCell ref="ER153:ER154"/>
    <mergeCell ref="ES153:ES154"/>
    <mergeCell ref="DY155:EB155"/>
    <mergeCell ref="EC155:ED155"/>
    <mergeCell ref="EE155:EF155"/>
    <mergeCell ref="DV150:DV152"/>
    <mergeCell ref="DW150:DX152"/>
    <mergeCell ref="DY150:EB151"/>
    <mergeCell ref="EC150:EF151"/>
    <mergeCell ref="EG150:EJ152"/>
    <mergeCell ref="EK150:EM152"/>
    <mergeCell ref="EN150:EP152"/>
    <mergeCell ref="EQ150:EQ151"/>
    <mergeCell ref="ER150:ER151"/>
    <mergeCell ref="ES156:ES157"/>
    <mergeCell ref="DY158:EB158"/>
    <mergeCell ref="EC158:ED158"/>
    <mergeCell ref="EE158:EF158"/>
    <mergeCell ref="DV159:DV161"/>
    <mergeCell ref="DW159:DX161"/>
    <mergeCell ref="DY159:EB160"/>
    <mergeCell ref="EC159:EF160"/>
    <mergeCell ref="EG159:EJ161"/>
    <mergeCell ref="EK159:EM161"/>
    <mergeCell ref="EN159:EP161"/>
    <mergeCell ref="EQ159:EQ160"/>
    <mergeCell ref="ER159:ER160"/>
    <mergeCell ref="ES159:ES160"/>
    <mergeCell ref="DY161:EB161"/>
    <mergeCell ref="EC161:ED161"/>
    <mergeCell ref="EE161:EF161"/>
    <mergeCell ref="DV156:DV158"/>
    <mergeCell ref="DW156:DX158"/>
    <mergeCell ref="DY156:EB157"/>
    <mergeCell ref="EC156:EF157"/>
    <mergeCell ref="EG156:EJ158"/>
    <mergeCell ref="EK156:EM158"/>
    <mergeCell ref="EN156:EP158"/>
    <mergeCell ref="EQ156:EQ157"/>
    <mergeCell ref="ER156:ER157"/>
    <mergeCell ref="ES162:ES163"/>
    <mergeCell ref="DY164:EB164"/>
    <mergeCell ref="EC164:ED164"/>
    <mergeCell ref="EE164:EF164"/>
    <mergeCell ref="DX165:DY165"/>
    <mergeCell ref="DZ165:EB165"/>
    <mergeCell ref="EC165:EF165"/>
    <mergeCell ref="EG165:EJ165"/>
    <mergeCell ref="EK165:EM165"/>
    <mergeCell ref="EN165:EP165"/>
    <mergeCell ref="EQ165:ES165"/>
    <mergeCell ref="DV162:DV164"/>
    <mergeCell ref="DW162:DX164"/>
    <mergeCell ref="DY162:EB163"/>
    <mergeCell ref="EC162:EF163"/>
    <mergeCell ref="EG162:EJ164"/>
    <mergeCell ref="EK162:EM164"/>
    <mergeCell ref="EN162:EP164"/>
    <mergeCell ref="EQ162:EQ163"/>
    <mergeCell ref="ER162:ER163"/>
    <mergeCell ref="DX168:DY169"/>
    <mergeCell ref="ED168:EF168"/>
    <mergeCell ref="EG168:EJ168"/>
    <mergeCell ref="EK168:EM168"/>
    <mergeCell ref="EN168:EP168"/>
    <mergeCell ref="EQ168:ES168"/>
    <mergeCell ref="DV170:DW171"/>
    <mergeCell ref="DX170:DY171"/>
    <mergeCell ref="DV172:DW173"/>
    <mergeCell ref="DX172:DY173"/>
    <mergeCell ref="EC173:EH173"/>
    <mergeCell ref="DV174:DW175"/>
    <mergeCell ref="EG182:EI182"/>
    <mergeCell ref="EG183:EI185"/>
    <mergeCell ref="DV185:EF185"/>
    <mergeCell ref="DV166:DW167"/>
    <mergeCell ref="DX166:DY167"/>
    <mergeCell ref="ED166:EF166"/>
    <mergeCell ref="EG166:EJ166"/>
    <mergeCell ref="EK166:EM166"/>
    <mergeCell ref="EN166:EP166"/>
    <mergeCell ref="EQ166:ES166"/>
    <mergeCell ref="EC167:EF167"/>
    <mergeCell ref="EG167:EJ167"/>
    <mergeCell ref="EK167:EM167"/>
    <mergeCell ref="EN167:EP167"/>
    <mergeCell ref="EQ167:ES167"/>
    <mergeCell ref="A61:K61"/>
    <mergeCell ref="L120:N120"/>
    <mergeCell ref="L121:N123"/>
    <mergeCell ref="A123:K123"/>
    <mergeCell ref="L182:N182"/>
    <mergeCell ref="L183:N185"/>
    <mergeCell ref="A185:K185"/>
    <mergeCell ref="AK182:AM182"/>
    <mergeCell ref="AK183:AM185"/>
    <mergeCell ref="Z185:AJ185"/>
    <mergeCell ref="BJ182:BL182"/>
    <mergeCell ref="BJ183:BL185"/>
    <mergeCell ref="AY185:BI185"/>
    <mergeCell ref="Z123:AJ123"/>
    <mergeCell ref="AK58:AM58"/>
    <mergeCell ref="BJ58:BL58"/>
    <mergeCell ref="AK59:AM61"/>
    <mergeCell ref="BJ59:BL61"/>
    <mergeCell ref="Z61:AJ61"/>
    <mergeCell ref="AY61:BI61"/>
    <mergeCell ref="BG134:BI134"/>
    <mergeCell ref="BJ134:BN134"/>
    <mergeCell ref="BC125:BD125"/>
    <mergeCell ref="BN125:BO125"/>
    <mergeCell ref="AY114:AZ114"/>
    <mergeCell ref="BA114:BF114"/>
    <mergeCell ref="BG114:BH114"/>
    <mergeCell ref="BI114:BN114"/>
    <mergeCell ref="BO114:BP116"/>
    <mergeCell ref="AY104:AZ105"/>
    <mergeCell ref="AK120:AM120"/>
    <mergeCell ref="BJ120:BL120"/>
    <mergeCell ref="BJ121:BL123"/>
    <mergeCell ref="CI121:CK123"/>
    <mergeCell ref="DH121:DJ123"/>
    <mergeCell ref="EG121:EI123"/>
    <mergeCell ref="AY123:BI123"/>
    <mergeCell ref="BX123:CH123"/>
    <mergeCell ref="CW123:DG123"/>
    <mergeCell ref="DV123:EF123"/>
    <mergeCell ref="DV179:DW180"/>
    <mergeCell ref="DY179:ES179"/>
    <mergeCell ref="DX180:ES180"/>
    <mergeCell ref="EJ182:EK182"/>
    <mergeCell ref="EL182:EM182"/>
    <mergeCell ref="EN182:EO182"/>
    <mergeCell ref="EP182:EQ182"/>
    <mergeCell ref="ER182:ES182"/>
    <mergeCell ref="EJ183:EK185"/>
    <mergeCell ref="EL183:EM185"/>
    <mergeCell ref="EN183:EO185"/>
    <mergeCell ref="EP183:EQ185"/>
    <mergeCell ref="ER183:ES185"/>
    <mergeCell ref="DV176:DW176"/>
    <mergeCell ref="DX176:EC176"/>
    <mergeCell ref="ED176:EE176"/>
    <mergeCell ref="EF176:EK176"/>
    <mergeCell ref="EL176:EM178"/>
    <mergeCell ref="EO176:ES178"/>
    <mergeCell ref="DV177:DW178"/>
    <mergeCell ref="DX177:EC178"/>
    <mergeCell ref="ED177:EE178"/>
    <mergeCell ref="EF177:EK178"/>
    <mergeCell ref="DV168:DW169"/>
  </mergeCells>
  <phoneticPr fontId="1"/>
  <printOptions horizontalCentered="1"/>
  <pageMargins left="3.937007874015748E-2" right="3.937007874015748E-2" top="0.55118110236220474" bottom="0.15748031496062992" header="0.31496062992125984" footer="0.11811023622047245"/>
  <pageSetup paperSize="9" orientation="portrait" r:id="rId1"/>
  <rowBreaks count="2" manualBreakCount="2">
    <brk id="62" max="24" man="1"/>
    <brk id="124" max="24" man="1"/>
  </rowBreaks>
  <colBreaks count="1" manualBreakCount="1">
    <brk id="136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B69FE-B4EC-47FA-B54E-6F7F7B9607B5}">
  <sheetPr codeName="Sheet4"/>
  <dimension ref="B2:G17"/>
  <sheetViews>
    <sheetView workbookViewId="0">
      <selection activeCell="E15" sqref="E15"/>
    </sheetView>
  </sheetViews>
  <sheetFormatPr defaultRowHeight="22.2" customHeight="1"/>
  <cols>
    <col min="1" max="1" width="3.21875" customWidth="1"/>
    <col min="2" max="2" width="16.77734375" customWidth="1"/>
    <col min="3" max="3" width="10.21875" customWidth="1"/>
    <col min="4" max="4" width="14.44140625" customWidth="1"/>
    <col min="5" max="9" width="30.21875" customWidth="1"/>
  </cols>
  <sheetData>
    <row r="2" spans="2:7" ht="22.2" customHeight="1">
      <c r="B2" t="s">
        <v>130</v>
      </c>
      <c r="C2" t="s">
        <v>131</v>
      </c>
      <c r="D2" t="s">
        <v>132</v>
      </c>
      <c r="E2" t="s">
        <v>133</v>
      </c>
    </row>
    <row r="3" spans="2:7" ht="22.2" customHeight="1">
      <c r="B3" s="14">
        <v>44995</v>
      </c>
      <c r="C3" t="s">
        <v>128</v>
      </c>
      <c r="D3" t="s">
        <v>129</v>
      </c>
      <c r="E3" t="s">
        <v>134</v>
      </c>
    </row>
    <row r="4" spans="2:7" ht="22.2" customHeight="1">
      <c r="B4" s="14">
        <v>45020</v>
      </c>
      <c r="C4" t="s">
        <v>135</v>
      </c>
      <c r="D4" t="s">
        <v>129</v>
      </c>
      <c r="E4" t="s">
        <v>136</v>
      </c>
      <c r="F4" t="s">
        <v>137</v>
      </c>
    </row>
    <row r="5" spans="2:7" ht="22.2" customHeight="1">
      <c r="B5" s="14">
        <v>45042</v>
      </c>
      <c r="C5" t="s">
        <v>141</v>
      </c>
      <c r="D5" t="s">
        <v>129</v>
      </c>
      <c r="E5" t="s">
        <v>142</v>
      </c>
      <c r="F5" t="s">
        <v>143</v>
      </c>
    </row>
    <row r="6" spans="2:7" ht="22.2" customHeight="1">
      <c r="B6" s="14">
        <v>45048</v>
      </c>
      <c r="C6" t="s">
        <v>151</v>
      </c>
      <c r="D6" t="s">
        <v>129</v>
      </c>
      <c r="E6" t="s">
        <v>152</v>
      </c>
    </row>
    <row r="7" spans="2:7" ht="22.2" customHeight="1">
      <c r="B7" s="14">
        <v>45138</v>
      </c>
      <c r="C7" t="s">
        <v>153</v>
      </c>
      <c r="D7" t="s">
        <v>129</v>
      </c>
      <c r="E7" t="s">
        <v>154</v>
      </c>
      <c r="F7" t="s">
        <v>155</v>
      </c>
    </row>
    <row r="8" spans="2:7" ht="22.2" customHeight="1">
      <c r="B8" s="14">
        <v>45229</v>
      </c>
      <c r="C8" t="s">
        <v>157</v>
      </c>
      <c r="D8" t="s">
        <v>129</v>
      </c>
      <c r="E8" t="s">
        <v>158</v>
      </c>
      <c r="F8" t="s">
        <v>159</v>
      </c>
      <c r="G8" t="s">
        <v>163</v>
      </c>
    </row>
    <row r="9" spans="2:7" ht="22.2" customHeight="1">
      <c r="B9" s="14">
        <v>45261</v>
      </c>
      <c r="C9" t="s">
        <v>164</v>
      </c>
      <c r="D9" t="s">
        <v>129</v>
      </c>
      <c r="E9" t="s">
        <v>165</v>
      </c>
      <c r="F9" t="s">
        <v>168</v>
      </c>
    </row>
    <row r="10" spans="2:7" ht="22.2" customHeight="1">
      <c r="B10" s="14">
        <v>45349</v>
      </c>
      <c r="C10" t="s">
        <v>170</v>
      </c>
      <c r="D10" t="s">
        <v>129</v>
      </c>
      <c r="E10" t="s">
        <v>171</v>
      </c>
    </row>
    <row r="11" spans="2:7" ht="22.2" customHeight="1">
      <c r="B11" s="14">
        <v>45678</v>
      </c>
      <c r="C11" t="s">
        <v>172</v>
      </c>
      <c r="D11" t="s">
        <v>129</v>
      </c>
      <c r="E11" t="s">
        <v>173</v>
      </c>
      <c r="F11" t="s">
        <v>174</v>
      </c>
      <c r="G11" t="s">
        <v>175</v>
      </c>
    </row>
    <row r="12" spans="2:7" ht="22.2" customHeight="1">
      <c r="B12" s="14">
        <v>45716</v>
      </c>
      <c r="C12" t="s">
        <v>182</v>
      </c>
      <c r="D12" t="s">
        <v>129</v>
      </c>
      <c r="E12" t="s">
        <v>183</v>
      </c>
    </row>
    <row r="13" spans="2:7" ht="22.2" customHeight="1">
      <c r="B13" s="14">
        <v>45839</v>
      </c>
      <c r="C13" t="s">
        <v>184</v>
      </c>
      <c r="D13" t="s">
        <v>185</v>
      </c>
      <c r="E13" t="s">
        <v>186</v>
      </c>
    </row>
    <row r="14" spans="2:7" ht="22.2" customHeight="1">
      <c r="B14" s="14">
        <v>45926</v>
      </c>
      <c r="C14" t="s">
        <v>192</v>
      </c>
      <c r="D14" t="s">
        <v>129</v>
      </c>
      <c r="E14" t="s">
        <v>193</v>
      </c>
    </row>
    <row r="15" spans="2:7" ht="22.2" customHeight="1">
      <c r="B15" s="14"/>
    </row>
    <row r="16" spans="2:7" ht="22.2" customHeight="1">
      <c r="B16" s="14"/>
    </row>
    <row r="17" spans="2:2" ht="22.2" customHeight="1">
      <c r="B17" s="14"/>
    </row>
  </sheetData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8D6E8-D6D2-47CC-AFEF-0273B1F627FE}">
  <sheetPr codeName="Sheet5"/>
  <dimension ref="B2:X66"/>
  <sheetViews>
    <sheetView topLeftCell="D1" zoomScale="85" zoomScaleNormal="85" workbookViewId="0">
      <selection activeCell="P24" sqref="P24"/>
    </sheetView>
  </sheetViews>
  <sheetFormatPr defaultRowHeight="13.2"/>
  <cols>
    <col min="1" max="1" width="5" customWidth="1"/>
    <col min="2" max="2" width="15.6640625" customWidth="1"/>
    <col min="3" max="3" width="18.33203125" customWidth="1"/>
    <col min="5" max="5" width="13.77734375" customWidth="1"/>
    <col min="6" max="7" width="13.33203125" customWidth="1"/>
    <col min="8" max="8" width="13.5546875" style="15" customWidth="1"/>
    <col min="9" max="9" width="11.88671875" customWidth="1"/>
    <col min="10" max="10" width="11.88671875" style="15" customWidth="1"/>
    <col min="11" max="13" width="14.6640625" style="15" customWidth="1"/>
    <col min="14" max="14" width="14.6640625" customWidth="1"/>
    <col min="16" max="17" width="14.6640625" style="15" customWidth="1"/>
    <col min="18" max="18" width="14.5546875" style="15" customWidth="1"/>
    <col min="19" max="19" width="14.6640625" style="15" customWidth="1"/>
    <col min="20" max="20" width="13.6640625" customWidth="1"/>
    <col min="21" max="22" width="12.6640625" customWidth="1"/>
  </cols>
  <sheetData>
    <row r="2" spans="2:24">
      <c r="B2" t="s">
        <v>62</v>
      </c>
      <c r="C2" s="14">
        <f>入力用シート!E12</f>
        <v>0</v>
      </c>
      <c r="F2" t="s">
        <v>150</v>
      </c>
      <c r="P2" s="15" t="s">
        <v>73</v>
      </c>
      <c r="Q2" s="15" t="s">
        <v>74</v>
      </c>
      <c r="R2" s="15" t="s">
        <v>72</v>
      </c>
      <c r="S2" s="15" t="s">
        <v>75</v>
      </c>
      <c r="T2" s="15" t="s">
        <v>94</v>
      </c>
    </row>
    <row r="3" spans="2:24">
      <c r="B3" s="8" t="s">
        <v>44</v>
      </c>
      <c r="C3" s="12" t="str">
        <f>IF(入力用シート!E3="","",入力用シート!E3)</f>
        <v/>
      </c>
      <c r="D3" s="12"/>
      <c r="F3">
        <f>IF(R22="",1,IF(R31="",2,IF(R40="",3,IF(R49="",4,IF(R58="",5,6)))))</f>
        <v>1</v>
      </c>
      <c r="O3" s="15" t="s">
        <v>76</v>
      </c>
      <c r="P3" s="15">
        <f>SUMIF(N8:N70,"",P8:P70)</f>
        <v>0</v>
      </c>
      <c r="Q3" s="15">
        <f>SUMIF(N8:N70,"",Q8:Q70)</f>
        <v>0</v>
      </c>
      <c r="R3" s="15">
        <f>SUMIF(N8:N70,"",R8:R70)-R5</f>
        <v>0</v>
      </c>
      <c r="S3" s="15">
        <f>SUMIF(N8:N70,"",S8:S70)</f>
        <v>0</v>
      </c>
      <c r="T3" s="15">
        <f>SUMIF(N8:N70,"",T8:$T$70)+R5-T5</f>
        <v>0</v>
      </c>
    </row>
    <row r="4" spans="2:24">
      <c r="B4" s="8" t="s">
        <v>4</v>
      </c>
      <c r="C4" s="12" t="str">
        <f>IF(入力用シート!E4="","",入力用シート!E4)</f>
        <v/>
      </c>
      <c r="D4" s="12"/>
      <c r="O4" s="15" t="s">
        <v>77</v>
      </c>
      <c r="P4" s="15">
        <f>SUMIF(N8:N70,"軽減税",P8:P70)</f>
        <v>0</v>
      </c>
      <c r="Q4" s="15">
        <f>SUMIF(N8:N70,"軽減税",Q8:Q70)</f>
        <v>0</v>
      </c>
      <c r="R4" s="15">
        <f>SUMIF(N8:N70,"軽減税",R8:R70)-R6</f>
        <v>0</v>
      </c>
      <c r="S4" s="15">
        <f>SUMIF(N8:N70,"軽減税",S8:S70)</f>
        <v>0</v>
      </c>
      <c r="T4" s="15">
        <f>SUMIF(N8:N70,"軽減税",T8:$T$70)+R6-T6</f>
        <v>0</v>
      </c>
    </row>
    <row r="5" spans="2:24">
      <c r="B5" s="8" t="s">
        <v>5</v>
      </c>
      <c r="C5" s="12" t="str">
        <f>IF(入力用シート!E5="","",入力用シート!E5)</f>
        <v/>
      </c>
      <c r="D5" s="12"/>
      <c r="F5" t="s">
        <v>156</v>
      </c>
      <c r="O5" t="s">
        <v>166</v>
      </c>
      <c r="R5" s="15">
        <f>SUMIF(F8:F70,O5,R8:R70)</f>
        <v>0</v>
      </c>
      <c r="T5">
        <f>SUMIF(F8:F70,O5,T8:$T$70)</f>
        <v>0</v>
      </c>
    </row>
    <row r="6" spans="2:24">
      <c r="B6" s="8" t="s">
        <v>49</v>
      </c>
      <c r="C6" s="12" t="str">
        <f>IF(入力用シート!E6="","",入力用シート!E6)</f>
        <v/>
      </c>
      <c r="D6" s="12"/>
      <c r="F6">
        <f>IF(入力用シート!Z5="登録",1,0)</f>
        <v>1</v>
      </c>
      <c r="O6" t="s">
        <v>169</v>
      </c>
      <c r="R6" s="15">
        <f>SUMIF(F8:F70,O6,R8:R70)</f>
        <v>0</v>
      </c>
      <c r="T6">
        <f>SUMIF(F8:F70,O6,T8:$T$70)</f>
        <v>0</v>
      </c>
    </row>
    <row r="7" spans="2:24">
      <c r="B7" s="8" t="s">
        <v>50</v>
      </c>
      <c r="C7" s="12" t="str">
        <f>IF(入力用シート!E7="","",入力用シート!E7)</f>
        <v/>
      </c>
      <c r="D7" s="12"/>
      <c r="O7" t="s">
        <v>187</v>
      </c>
      <c r="P7" s="15">
        <f>SUMIF(N8:N70,"非課税",P8:P70)</f>
        <v>0</v>
      </c>
      <c r="Q7" s="15">
        <f>SUMIF(N8:N70,"非課税",Q8:Q70)</f>
        <v>0</v>
      </c>
      <c r="R7" s="15">
        <f>SUMIF(N8:N70,"非課税",R8:R70)</f>
        <v>0</v>
      </c>
      <c r="S7" s="15">
        <f>SUMIF(N8:N70,"非課税",S8:S70)</f>
        <v>0</v>
      </c>
    </row>
    <row r="8" spans="2:24">
      <c r="B8" s="8" t="s">
        <v>47</v>
      </c>
      <c r="C8" s="12" t="str">
        <f>IF(入力用シート!E8="","",入力用シート!E8)</f>
        <v/>
      </c>
      <c r="D8" s="12"/>
    </row>
    <row r="9" spans="2:24">
      <c r="B9" s="8" t="s">
        <v>48</v>
      </c>
      <c r="C9" s="12" t="str">
        <f>IF(入力用シート!E9="","",入力用シート!E9)</f>
        <v/>
      </c>
      <c r="D9" s="12"/>
    </row>
    <row r="10" spans="2:24">
      <c r="B10" s="6" t="s">
        <v>52</v>
      </c>
      <c r="C10" s="7" t="str">
        <f>IF(入力用シート!W4="","",入力用シート!W4)</f>
        <v/>
      </c>
      <c r="D10" s="7"/>
    </row>
    <row r="11" spans="2:24">
      <c r="B11" s="6" t="s">
        <v>51</v>
      </c>
      <c r="C11" s="7" t="str">
        <f>入力用シート!W6&amp;入力用シート!X6</f>
        <v>T</v>
      </c>
      <c r="D11" s="7"/>
    </row>
    <row r="12" spans="2:24">
      <c r="B12" s="11" t="s">
        <v>63</v>
      </c>
      <c r="C12" t="s">
        <v>64</v>
      </c>
      <c r="D12" t="s">
        <v>65</v>
      </c>
      <c r="E12" t="s">
        <v>29</v>
      </c>
      <c r="F12" t="s">
        <v>66</v>
      </c>
      <c r="G12" t="s">
        <v>4</v>
      </c>
      <c r="H12" s="15" t="s">
        <v>67</v>
      </c>
      <c r="I12" t="s">
        <v>71</v>
      </c>
      <c r="J12" s="15" t="s">
        <v>79</v>
      </c>
      <c r="K12" s="15" t="s">
        <v>61</v>
      </c>
      <c r="L12" s="15" t="s">
        <v>68</v>
      </c>
      <c r="M12" s="15" t="s">
        <v>69</v>
      </c>
      <c r="N12" t="s">
        <v>70</v>
      </c>
      <c r="O12" t="s">
        <v>17</v>
      </c>
      <c r="P12" s="15" t="s">
        <v>73</v>
      </c>
      <c r="Q12" s="15" t="s">
        <v>74</v>
      </c>
      <c r="R12" s="15" t="s">
        <v>72</v>
      </c>
      <c r="S12" s="15" t="s">
        <v>75</v>
      </c>
      <c r="T12" s="15" t="s">
        <v>80</v>
      </c>
      <c r="U12" s="15" t="s">
        <v>95</v>
      </c>
      <c r="V12" s="15" t="s">
        <v>96</v>
      </c>
      <c r="W12" s="15" t="s">
        <v>188</v>
      </c>
    </row>
    <row r="13" spans="2:24">
      <c r="B13">
        <v>1</v>
      </c>
      <c r="C13" t="str">
        <f>IF(入力用シート!D16="","",入力用シート!D16)</f>
        <v/>
      </c>
      <c r="D13" t="str">
        <f>IF(入力用シート!H16="","",入力用シート!H16)</f>
        <v/>
      </c>
      <c r="E13" t="str">
        <f>IF(C13="","",IF(D13="",C13,C13&amp;"-"&amp;D13))</f>
        <v/>
      </c>
      <c r="F13" t="str">
        <f>IF(入力用シート!I16="","",IF(N13="非課税",入力用シート!I16&amp;"(非課税)",IF(N13="対象","* "&amp;入力用シート!I16,入力用シート!I16)))</f>
        <v/>
      </c>
      <c r="G13" t="str">
        <f>IF(入力用シート!Q16="","",入力用シート!Q16)</f>
        <v/>
      </c>
      <c r="H13" s="15" t="str">
        <f>IF(F13="","",入力用シート!Z16)</f>
        <v/>
      </c>
      <c r="I13" t="str">
        <f>IF(入力用シート!AG16="","有・無",入力用シート!AG16)</f>
        <v>有・無</v>
      </c>
      <c r="J13" s="15" t="str">
        <f>IF(入力用シート!AI16="","予・注",入力用シート!AI16)</f>
        <v>予・注</v>
      </c>
      <c r="K13" s="15" t="str">
        <f>IF(入力用シート!AL16="","",入力用シート!AL16)</f>
        <v/>
      </c>
      <c r="L13" s="15" t="str">
        <f>IF(入力用シート!AQ16="","",入力用シート!AQ16)</f>
        <v/>
      </c>
      <c r="M13" s="15" t="str">
        <f>IF(入力用シート!AV16="","",入力用シート!AV16)</f>
        <v/>
      </c>
      <c r="N13" t="str">
        <f>IF(O13="非","非課税",IF(OR(入力用シート!B16="",入力用シート!B16="　"),"",入力用シート!B16))</f>
        <v/>
      </c>
      <c r="O13" t="str">
        <f>IF(入力用シート!AE16="","",入力用シート!AE16)</f>
        <v/>
      </c>
      <c r="P13" s="15" t="str">
        <f t="shared" ref="P13:P44" si="0">IF(K13="","",IF(O13="抜",K13,IF(N13="軽減税",ROUND(K13/1.08,0),ROUND(K13/1.1,0))))</f>
        <v/>
      </c>
      <c r="Q13" s="15" t="str">
        <f t="shared" ref="Q13:Q44" si="1">IF(L13="","",IF(O13="抜",L13,IF(N13="軽減税",ROUND(L13/1.08,0),ROUND(L13/1.1,0))))</f>
        <v/>
      </c>
      <c r="R13" s="15" t="str">
        <f>IF(H13="","",IF(O13="","error",IF(OR(O13="抜",O13="非"),H13,IF(N13="軽減税",ROUND(H13/1.08,0),ROUND(H13/1.1,0)))))</f>
        <v/>
      </c>
      <c r="S13" s="15" t="str">
        <f t="shared" ref="S13:S44" si="2">IF(M13="","",IF(O13="抜",M13,IF(N13="軽減税",ROUND(M13/1.08,0),ROUND(M13/1.1,0))))</f>
        <v/>
      </c>
      <c r="T13" s="15" t="str">
        <f>IF(F13="","",IF(O13="非",0,IF(O13="込",H13-R13,IF(N13="",H13*0.1,H13*0.08))))</f>
        <v/>
      </c>
      <c r="U13" s="13" t="str">
        <f>IF(F13="","",L13-Q13)</f>
        <v/>
      </c>
      <c r="V13" s="13" t="str">
        <f>IF(F13="","",M13-S13)</f>
        <v/>
      </c>
      <c r="X13">
        <v>1</v>
      </c>
    </row>
    <row r="14" spans="2:24">
      <c r="B14">
        <v>2</v>
      </c>
      <c r="C14" t="str">
        <f>IF(入力用シート!D17="","",入力用シート!D17)</f>
        <v/>
      </c>
      <c r="D14" t="str">
        <f>IF(入力用シート!H17="","",入力用シート!H17)</f>
        <v/>
      </c>
      <c r="E14" t="str">
        <f t="shared" ref="E14:E21" si="3">IF(C14="","",IF(D14="",C14,C14&amp;"-"&amp;D14))</f>
        <v/>
      </c>
      <c r="F14" t="str">
        <f>IF(入力用シート!I17="","",IF(N14="対象","* "&amp;入力用シート!I17,入力用シート!I17))</f>
        <v/>
      </c>
      <c r="G14" t="str">
        <f>IF(入力用シート!Q17="","",入力用シート!Q17)</f>
        <v/>
      </c>
      <c r="H14" s="15" t="str">
        <f>IF(F14="","",入力用シート!Z17)</f>
        <v/>
      </c>
      <c r="I14" t="str">
        <f>IF(入力用シート!AG17="","有・無",入力用シート!AG17)</f>
        <v>有・無</v>
      </c>
      <c r="J14" s="15" t="str">
        <f>IF(入力用シート!AI17="","予・注",入力用シート!AI17)</f>
        <v>予・注</v>
      </c>
      <c r="K14" s="15" t="str">
        <f>IF(入力用シート!AL17="","",入力用シート!AL17)</f>
        <v/>
      </c>
      <c r="L14" s="15" t="str">
        <f>IF(入力用シート!AQ17="","",入力用シート!AQ17)</f>
        <v/>
      </c>
      <c r="M14" s="15" t="str">
        <f>IF(入力用シート!AV17="","",入力用シート!AV17)</f>
        <v/>
      </c>
      <c r="N14" t="str">
        <f>IF(O14="非","非課税",IF(OR(入力用シート!B17="",入力用シート!B17="　"),"",入力用シート!B17))</f>
        <v/>
      </c>
      <c r="O14" t="str">
        <f>IF(入力用シート!AE17="","",入力用シート!AE17)</f>
        <v/>
      </c>
      <c r="P14" s="15" t="str">
        <f t="shared" si="0"/>
        <v/>
      </c>
      <c r="Q14" s="15" t="str">
        <f t="shared" si="1"/>
        <v/>
      </c>
      <c r="R14" s="15" t="str">
        <f t="shared" ref="R14:R66" si="4">IF(H14="","",IF(O14="","error",IF(OR(O14="抜",O14="非"),H14,IF(N14="軽減税",ROUND(H14/1.08,0),ROUND(H14/1.1,0)))))</f>
        <v/>
      </c>
      <c r="S14" s="15" t="str">
        <f t="shared" si="2"/>
        <v/>
      </c>
      <c r="T14" s="15" t="str">
        <f t="shared" ref="T14:T66" si="5">IF(F14="","",IF(O14="非",0,IF(O14="込",H14-R14,IF(N14="",H14*0.1,H14*0.08))))</f>
        <v/>
      </c>
      <c r="U14" s="13" t="str">
        <f t="shared" ref="U14:U15" si="6">IF(F14="","",L14-Q14)</f>
        <v/>
      </c>
      <c r="V14" s="13" t="str">
        <f t="shared" ref="V14" si="7">IF(F14="","",M14-S14)</f>
        <v/>
      </c>
    </row>
    <row r="15" spans="2:24">
      <c r="B15">
        <v>3</v>
      </c>
      <c r="C15" t="str">
        <f>IF(入力用シート!D18="","",入力用シート!D18)</f>
        <v/>
      </c>
      <c r="D15" t="str">
        <f>IF(入力用シート!H18="","",入力用シート!H18)</f>
        <v/>
      </c>
      <c r="E15" t="str">
        <f t="shared" si="3"/>
        <v/>
      </c>
      <c r="F15" t="str">
        <f>IF(入力用シート!I18="","",IF(N15="対象","* "&amp;入力用シート!I18,入力用シート!I18))</f>
        <v/>
      </c>
      <c r="G15" t="str">
        <f>IF(入力用シート!Q18="","",入力用シート!Q18)</f>
        <v/>
      </c>
      <c r="H15" s="15" t="str">
        <f>IF(F15="","",入力用シート!Z18)</f>
        <v/>
      </c>
      <c r="I15" t="str">
        <f>IF(入力用シート!AG18="","有・無",入力用シート!AG18)</f>
        <v>有・無</v>
      </c>
      <c r="J15" s="15" t="str">
        <f>IF(入力用シート!AI18="","予・注",入力用シート!AI18)</f>
        <v>予・注</v>
      </c>
      <c r="K15" s="15" t="str">
        <f>IF(入力用シート!AL18="","",入力用シート!AL18)</f>
        <v/>
      </c>
      <c r="L15" s="15" t="str">
        <f>IF(入力用シート!AQ18="","",入力用シート!AQ18)</f>
        <v/>
      </c>
      <c r="M15" s="15" t="str">
        <f>IF(入力用シート!AV18="","",入力用シート!AV18)</f>
        <v/>
      </c>
      <c r="N15" t="str">
        <f>IF(O15="非","非課税",IF(OR(入力用シート!B18="",入力用シート!B18="　"),"",入力用シート!B18))</f>
        <v/>
      </c>
      <c r="O15" t="str">
        <f>IF(入力用シート!AE18="","",入力用シート!AE18)</f>
        <v/>
      </c>
      <c r="P15" s="15" t="str">
        <f t="shared" si="0"/>
        <v/>
      </c>
      <c r="Q15" s="15" t="str">
        <f t="shared" si="1"/>
        <v/>
      </c>
      <c r="R15" s="15" t="str">
        <f t="shared" si="4"/>
        <v/>
      </c>
      <c r="S15" s="15" t="str">
        <f t="shared" si="2"/>
        <v/>
      </c>
      <c r="T15" s="15" t="str">
        <f t="shared" si="5"/>
        <v/>
      </c>
      <c r="U15" s="13" t="str">
        <f t="shared" si="6"/>
        <v/>
      </c>
      <c r="V15" s="13" t="str">
        <f>IF(F15="","",M15-S15)</f>
        <v/>
      </c>
    </row>
    <row r="16" spans="2:24">
      <c r="B16">
        <v>4</v>
      </c>
      <c r="C16" t="str">
        <f>IF(入力用シート!D19="","",入力用シート!D19)</f>
        <v/>
      </c>
      <c r="D16" t="str">
        <f>IF(入力用シート!H19="","",入力用シート!H19)</f>
        <v/>
      </c>
      <c r="E16" t="str">
        <f t="shared" si="3"/>
        <v/>
      </c>
      <c r="F16" t="str">
        <f>IF(入力用シート!I19="","",IF(N16="対象","* "&amp;入力用シート!I19,入力用シート!I19))</f>
        <v/>
      </c>
      <c r="G16" t="str">
        <f>IF(入力用シート!Q19="","",入力用シート!Q19)</f>
        <v/>
      </c>
      <c r="H16" s="15" t="str">
        <f>IF(F16="","",入力用シート!Z19)</f>
        <v/>
      </c>
      <c r="I16" t="str">
        <f>IF(入力用シート!AG19="","有・無",入力用シート!AG19)</f>
        <v>有・無</v>
      </c>
      <c r="J16" s="15" t="str">
        <f>IF(入力用シート!AI19="","予・注",入力用シート!AI19)</f>
        <v>予・注</v>
      </c>
      <c r="K16" s="15" t="str">
        <f>IF(入力用シート!AL19="","",入力用シート!AL19)</f>
        <v/>
      </c>
      <c r="L16" s="15" t="str">
        <f>IF(入力用シート!AQ19="","",入力用シート!AQ19)</f>
        <v/>
      </c>
      <c r="M16" s="15" t="str">
        <f>IF(入力用シート!AV19="","",入力用シート!AV19)</f>
        <v/>
      </c>
      <c r="N16" t="str">
        <f>IF(O16="非","非課税",IF(OR(入力用シート!B19="",入力用シート!B19="　"),"",入力用シート!B19))</f>
        <v/>
      </c>
      <c r="O16" t="str">
        <f>IF(入力用シート!AE19="","",入力用シート!AE19)</f>
        <v/>
      </c>
      <c r="P16" s="15" t="str">
        <f t="shared" si="0"/>
        <v/>
      </c>
      <c r="Q16" s="15" t="str">
        <f t="shared" si="1"/>
        <v/>
      </c>
      <c r="R16" s="15" t="str">
        <f t="shared" si="4"/>
        <v/>
      </c>
      <c r="S16" s="15" t="str">
        <f t="shared" si="2"/>
        <v/>
      </c>
      <c r="T16" s="15" t="str">
        <f t="shared" si="5"/>
        <v/>
      </c>
      <c r="U16" s="13" t="str">
        <f>IF(F16="","",L16-Q16)</f>
        <v/>
      </c>
      <c r="V16" s="13" t="str">
        <f>IF(F16="","",M16-S16)</f>
        <v/>
      </c>
    </row>
    <row r="17" spans="2:24">
      <c r="B17">
        <v>5</v>
      </c>
      <c r="C17" t="str">
        <f>IF(入力用シート!D20="","",入力用シート!D20)</f>
        <v/>
      </c>
      <c r="D17" t="str">
        <f>IF(入力用シート!H20="","",入力用シート!H20)</f>
        <v/>
      </c>
      <c r="E17" t="str">
        <f t="shared" si="3"/>
        <v/>
      </c>
      <c r="F17" t="str">
        <f>IF(入力用シート!I20="","",IF(N17="対象","* "&amp;入力用シート!I20,入力用シート!I20))</f>
        <v/>
      </c>
      <c r="G17" t="str">
        <f>IF(入力用シート!Q20="","",入力用シート!Q20)</f>
        <v/>
      </c>
      <c r="H17" s="15" t="str">
        <f>IF(F17="","",入力用シート!Z20)</f>
        <v/>
      </c>
      <c r="I17" t="str">
        <f>IF(入力用シート!AG20="","有・無",入力用シート!AG20)</f>
        <v>有・無</v>
      </c>
      <c r="J17" s="15" t="str">
        <f>IF(入力用シート!AI20="","予・注",入力用シート!AI20)</f>
        <v>予・注</v>
      </c>
      <c r="K17" s="15" t="str">
        <f>IF(入力用シート!AL20="","",入力用シート!AL20)</f>
        <v/>
      </c>
      <c r="L17" s="15" t="str">
        <f>IF(入力用シート!AQ20="","",入力用シート!AQ20)</f>
        <v/>
      </c>
      <c r="M17" s="15" t="str">
        <f>IF(入力用シート!AV20="","",入力用シート!AV20)</f>
        <v/>
      </c>
      <c r="N17" t="str">
        <f>IF(O17="非","非課税",IF(OR(入力用シート!B20="",入力用シート!B20="　"),"",入力用シート!B20))</f>
        <v/>
      </c>
      <c r="O17" t="str">
        <f>IF(入力用シート!AE20="","",入力用シート!AE20)</f>
        <v/>
      </c>
      <c r="P17" s="15" t="str">
        <f t="shared" si="0"/>
        <v/>
      </c>
      <c r="Q17" s="15" t="str">
        <f t="shared" si="1"/>
        <v/>
      </c>
      <c r="R17" s="15" t="str">
        <f t="shared" si="4"/>
        <v/>
      </c>
      <c r="S17" s="15" t="str">
        <f t="shared" si="2"/>
        <v/>
      </c>
      <c r="T17" s="15" t="str">
        <f t="shared" si="5"/>
        <v/>
      </c>
      <c r="U17" s="13" t="str">
        <f t="shared" ref="U17:U20" si="8">IF(F17="","",L17-Q17)</f>
        <v/>
      </c>
      <c r="V17" s="13" t="str">
        <f t="shared" ref="V17:V20" si="9">IF(F17="","",M17-S17)</f>
        <v/>
      </c>
    </row>
    <row r="18" spans="2:24">
      <c r="B18">
        <v>6</v>
      </c>
      <c r="C18" t="str">
        <f>IF(入力用シート!D21="","",入力用シート!D21)</f>
        <v/>
      </c>
      <c r="D18" t="str">
        <f>IF(入力用シート!H21="","",入力用シート!H21)</f>
        <v/>
      </c>
      <c r="E18" t="str">
        <f t="shared" si="3"/>
        <v/>
      </c>
      <c r="F18" t="str">
        <f>IF(入力用シート!I21="","",IF(N18="対象","* "&amp;入力用シート!I21,入力用シート!I21))</f>
        <v/>
      </c>
      <c r="G18" t="str">
        <f>IF(入力用シート!Q21="","",入力用シート!Q21)</f>
        <v/>
      </c>
      <c r="H18" s="15" t="str">
        <f>IF(F18="","",入力用シート!Z21)</f>
        <v/>
      </c>
      <c r="I18" t="str">
        <f>IF(入力用シート!AG21="","有・無",入力用シート!AG21)</f>
        <v>有・無</v>
      </c>
      <c r="J18" s="15" t="str">
        <f>IF(入力用シート!AI21="","予・注",入力用シート!AI21)</f>
        <v>予・注</v>
      </c>
      <c r="K18" s="15" t="str">
        <f>IF(入力用シート!AL21="","",入力用シート!AL21)</f>
        <v/>
      </c>
      <c r="L18" s="15" t="str">
        <f>IF(入力用シート!AQ21="","",入力用シート!AQ21)</f>
        <v/>
      </c>
      <c r="M18" s="15" t="str">
        <f>IF(入力用シート!AV21="","",入力用シート!AV21)</f>
        <v/>
      </c>
      <c r="N18" t="str">
        <f>IF(O18="非","非課税",IF(OR(入力用シート!B21="",入力用シート!B21="　"),"",入力用シート!B21))</f>
        <v/>
      </c>
      <c r="O18" t="str">
        <f>IF(入力用シート!AE21="","",入力用シート!AE21)</f>
        <v/>
      </c>
      <c r="P18" s="15" t="str">
        <f t="shared" si="0"/>
        <v/>
      </c>
      <c r="Q18" s="15" t="str">
        <f t="shared" si="1"/>
        <v/>
      </c>
      <c r="R18" s="15" t="str">
        <f t="shared" si="4"/>
        <v/>
      </c>
      <c r="S18" s="15" t="str">
        <f t="shared" si="2"/>
        <v/>
      </c>
      <c r="T18" s="15" t="str">
        <f t="shared" si="5"/>
        <v/>
      </c>
      <c r="U18" s="13" t="str">
        <f t="shared" si="8"/>
        <v/>
      </c>
      <c r="V18" s="13" t="str">
        <f t="shared" si="9"/>
        <v/>
      </c>
    </row>
    <row r="19" spans="2:24">
      <c r="B19">
        <v>7</v>
      </c>
      <c r="C19" t="str">
        <f>IF(入力用シート!D22="","",入力用シート!D22)</f>
        <v/>
      </c>
      <c r="D19" t="str">
        <f>IF(入力用シート!H22="","",入力用シート!H22)</f>
        <v/>
      </c>
      <c r="E19" t="str">
        <f t="shared" si="3"/>
        <v/>
      </c>
      <c r="F19" t="str">
        <f>IF(入力用シート!I22="","",IF(N19="対象","* "&amp;入力用シート!I22,入力用シート!I22))</f>
        <v/>
      </c>
      <c r="G19" t="str">
        <f>IF(入力用シート!Q22="","",入力用シート!Q22)</f>
        <v/>
      </c>
      <c r="H19" s="28" t="str">
        <f>IF(F19="","",入力用シート!Z22)</f>
        <v/>
      </c>
      <c r="I19" t="str">
        <f>IF(入力用シート!AG22="","有・無",入力用シート!AG22)</f>
        <v>有・無</v>
      </c>
      <c r="J19" s="15" t="str">
        <f>IF(入力用シート!AI22="","予・注",入力用シート!AI22)</f>
        <v>予・注</v>
      </c>
      <c r="K19" s="28" t="str">
        <f>IF(入力用シート!AL22="","",入力用シート!AL22)</f>
        <v/>
      </c>
      <c r="L19" s="28" t="str">
        <f>IF(入力用シート!AQ22="","",入力用シート!AQ22)</f>
        <v/>
      </c>
      <c r="M19" s="28" t="str">
        <f>IF(入力用シート!AV22="","",入力用シート!AV22)</f>
        <v/>
      </c>
      <c r="N19" t="str">
        <f>IF(O19="非","非課税",IF(OR(入力用シート!B22="",入力用シート!B22="　"),"",入力用シート!B22))</f>
        <v/>
      </c>
      <c r="O19" t="str">
        <f>IF(入力用シート!AE22="","",入力用シート!AE22)</f>
        <v/>
      </c>
      <c r="P19" s="28" t="str">
        <f t="shared" si="0"/>
        <v/>
      </c>
      <c r="Q19" s="28" t="str">
        <f t="shared" si="1"/>
        <v/>
      </c>
      <c r="R19" s="15" t="str">
        <f t="shared" si="4"/>
        <v/>
      </c>
      <c r="S19" s="28" t="str">
        <f t="shared" si="2"/>
        <v/>
      </c>
      <c r="T19" s="15" t="str">
        <f t="shared" si="5"/>
        <v/>
      </c>
      <c r="U19" s="13" t="str">
        <f t="shared" si="8"/>
        <v/>
      </c>
      <c r="V19" s="13" t="str">
        <f t="shared" si="9"/>
        <v/>
      </c>
    </row>
    <row r="20" spans="2:24">
      <c r="B20">
        <v>8</v>
      </c>
      <c r="C20" t="str">
        <f>IF(入力用シート!D23="","",入力用シート!D23)</f>
        <v/>
      </c>
      <c r="D20" t="str">
        <f>IF(入力用シート!H23="","",入力用シート!H23)</f>
        <v/>
      </c>
      <c r="E20" t="str">
        <f t="shared" si="3"/>
        <v/>
      </c>
      <c r="F20" t="str">
        <f>IF(入力用シート!I23="","",IF(N20="対象","* "&amp;入力用シート!I23,入力用シート!I23))</f>
        <v/>
      </c>
      <c r="G20" t="str">
        <f>IF(入力用シート!Q23="","",入力用シート!Q23)</f>
        <v/>
      </c>
      <c r="H20" s="28" t="str">
        <f>IF(F20="","",入力用シート!Z23)</f>
        <v/>
      </c>
      <c r="I20" t="str">
        <f>IF(入力用シート!AG23="","有・無",入力用シート!AG23)</f>
        <v>有・無</v>
      </c>
      <c r="J20" s="15" t="str">
        <f>IF(入力用シート!AI23="","予・注",入力用シート!AI23)</f>
        <v>予・注</v>
      </c>
      <c r="K20" s="28" t="str">
        <f>IF(入力用シート!AL23="","",入力用シート!AL23)</f>
        <v/>
      </c>
      <c r="L20" s="28" t="str">
        <f>IF(入力用シート!AQ23="","",入力用シート!AQ23)</f>
        <v/>
      </c>
      <c r="M20" s="28" t="str">
        <f>IF(入力用シート!AV23="","",入力用シート!AV23)</f>
        <v/>
      </c>
      <c r="N20" t="str">
        <f>IF(O20="非","非課税",IF(OR(入力用シート!B23="",入力用シート!B23="　"),"",入力用シート!B23))</f>
        <v/>
      </c>
      <c r="O20" t="str">
        <f>IF(入力用シート!AE23="","",入力用シート!AE23)</f>
        <v/>
      </c>
      <c r="P20" s="28" t="str">
        <f t="shared" si="0"/>
        <v/>
      </c>
      <c r="Q20" s="28" t="str">
        <f t="shared" si="1"/>
        <v/>
      </c>
      <c r="R20" s="15" t="str">
        <f t="shared" si="4"/>
        <v/>
      </c>
      <c r="S20" s="28" t="str">
        <f t="shared" si="2"/>
        <v/>
      </c>
      <c r="T20" s="15" t="str">
        <f t="shared" si="5"/>
        <v/>
      </c>
      <c r="U20" s="13" t="str">
        <f t="shared" si="8"/>
        <v/>
      </c>
      <c r="V20" s="13" t="str">
        <f t="shared" si="9"/>
        <v/>
      </c>
    </row>
    <row r="21" spans="2:24">
      <c r="B21">
        <v>9</v>
      </c>
      <c r="C21" s="5" t="str">
        <f>IF(入力用シート!D24="","",入力用シート!D24)</f>
        <v/>
      </c>
      <c r="D21" s="5" t="str">
        <f>IF(入力用シート!H24="","",入力用シート!H24)</f>
        <v/>
      </c>
      <c r="E21" s="5" t="str">
        <f t="shared" si="3"/>
        <v/>
      </c>
      <c r="F21" s="5" t="str">
        <f>IF(入力用シート!I24="","",IF(N21="対象","* "&amp;入力用シート!I24,入力用シート!I24))</f>
        <v/>
      </c>
      <c r="G21" s="5" t="str">
        <f>IF(入力用シート!Q24="","",入力用シート!Q24)</f>
        <v/>
      </c>
      <c r="H21" s="29" t="str">
        <f>IF(F21="","",入力用シート!Z24)</f>
        <v/>
      </c>
      <c r="I21" s="5" t="str">
        <f>IF(入力用シート!AG24="","有・無",入力用シート!AG24)</f>
        <v>有・無</v>
      </c>
      <c r="J21" s="29" t="str">
        <f>IF(入力用シート!AI24="","予・注",入力用シート!AI24)</f>
        <v>予・注</v>
      </c>
      <c r="K21" s="29" t="str">
        <f>IF(入力用シート!AL24="","",入力用シート!AL24)</f>
        <v/>
      </c>
      <c r="L21" s="29" t="str">
        <f>IF(入力用シート!AQ24="","",入力用シート!AQ24)</f>
        <v/>
      </c>
      <c r="M21" s="29" t="str">
        <f>IF(入力用シート!AV24="","",入力用シート!AV24)</f>
        <v/>
      </c>
      <c r="N21" s="5" t="str">
        <f>IF(O21="非","非課税",IF(OR(入力用シート!B24="",入力用シート!B24="　"),"",入力用シート!B24))</f>
        <v/>
      </c>
      <c r="O21" s="5" t="str">
        <f>IF(入力用シート!AE24="","",入力用シート!AE24)</f>
        <v/>
      </c>
      <c r="P21" s="29" t="str">
        <f t="shared" si="0"/>
        <v/>
      </c>
      <c r="Q21" s="29" t="str">
        <f t="shared" si="1"/>
        <v/>
      </c>
      <c r="R21" s="29" t="str">
        <f t="shared" si="4"/>
        <v/>
      </c>
      <c r="S21" s="29" t="str">
        <f t="shared" si="2"/>
        <v/>
      </c>
      <c r="T21" s="29" t="str">
        <f t="shared" si="5"/>
        <v/>
      </c>
      <c r="U21" s="30" t="str">
        <f t="shared" ref="U21:U24" si="10">IF(F21="","",L21-Q21)</f>
        <v/>
      </c>
      <c r="V21" s="30" t="str">
        <f t="shared" ref="V21:V23" si="11">IF(F21="","",M21-S21)</f>
        <v/>
      </c>
      <c r="W21" s="5"/>
      <c r="X21">
        <v>1</v>
      </c>
    </row>
    <row r="22" spans="2:24">
      <c r="B22">
        <v>10</v>
      </c>
      <c r="C22" t="str">
        <f>IF(入力用シート!D25="","",入力用シート!D25)</f>
        <v/>
      </c>
      <c r="D22" t="str">
        <f>IF(入力用シート!H25="","",入力用シート!H25)</f>
        <v/>
      </c>
      <c r="E22" t="str">
        <f>IF(C22="","",IF(D22="",C22,C22&amp;"-"&amp;D22))</f>
        <v/>
      </c>
      <c r="F22" t="str">
        <f>IF(入力用シート!I25="","",IF(N22="対象","* "&amp;入力用シート!I25,入力用シート!I25))</f>
        <v/>
      </c>
      <c r="G22" t="str">
        <f>IF(入力用シート!Q25="","",入力用シート!Q25)</f>
        <v/>
      </c>
      <c r="H22" s="15" t="str">
        <f>IF(F22="","",入力用シート!Z25)</f>
        <v/>
      </c>
      <c r="I22" t="str">
        <f>IF(入力用シート!AG25="","有・無",入力用シート!AG25)</f>
        <v>有・無</v>
      </c>
      <c r="J22" s="15" t="str">
        <f>IF(入力用シート!AI25="","予・注",入力用シート!AI25)</f>
        <v>予・注</v>
      </c>
      <c r="K22" s="15" t="str">
        <f>IF(入力用シート!AL25="","",入力用シート!AL25)</f>
        <v/>
      </c>
      <c r="L22" s="15" t="str">
        <f>IF(入力用シート!AQ25="","",入力用シート!AQ25)</f>
        <v/>
      </c>
      <c r="M22" s="15" t="str">
        <f>IF(入力用シート!AV25="","",入力用シート!AV25)</f>
        <v/>
      </c>
      <c r="N22" t="str">
        <f>IF(O22="非","非課税",IF(OR(入力用シート!B25="",入力用シート!B25="　"),"",入力用シート!B25))</f>
        <v/>
      </c>
      <c r="O22" t="str">
        <f>IF(入力用シート!AE25="","",入力用シート!AE25)</f>
        <v/>
      </c>
      <c r="P22" s="15" t="str">
        <f t="shared" si="0"/>
        <v/>
      </c>
      <c r="Q22" s="15" t="str">
        <f t="shared" si="1"/>
        <v/>
      </c>
      <c r="R22" s="15" t="str">
        <f t="shared" si="4"/>
        <v/>
      </c>
      <c r="S22" s="15" t="str">
        <f t="shared" si="2"/>
        <v/>
      </c>
      <c r="T22" s="15" t="str">
        <f t="shared" si="5"/>
        <v/>
      </c>
      <c r="U22" s="13" t="str">
        <f t="shared" si="10"/>
        <v/>
      </c>
      <c r="V22" s="13" t="str">
        <f t="shared" si="11"/>
        <v/>
      </c>
      <c r="X22">
        <v>2</v>
      </c>
    </row>
    <row r="23" spans="2:24">
      <c r="B23">
        <v>11</v>
      </c>
      <c r="C23" t="str">
        <f>IF(入力用シート!D26="","",入力用シート!D26)</f>
        <v/>
      </c>
      <c r="D23" t="str">
        <f>IF(入力用シート!H26="","",入力用シート!H26)</f>
        <v/>
      </c>
      <c r="E23" t="str">
        <f t="shared" ref="E23:E30" si="12">IF(C23="","",IF(D23="",C23,C23&amp;"-"&amp;D23))</f>
        <v/>
      </c>
      <c r="F23" t="str">
        <f>IF(入力用シート!I26="","",IF(N23="対象","* "&amp;入力用シート!I26,入力用シート!I26))</f>
        <v/>
      </c>
      <c r="G23" t="str">
        <f>IF(入力用シート!Q26="","",入力用シート!Q26)</f>
        <v/>
      </c>
      <c r="H23" s="15" t="str">
        <f>IF(F23="","",入力用シート!Z26)</f>
        <v/>
      </c>
      <c r="I23" t="str">
        <f>IF(入力用シート!AG26="","有・無",入力用シート!AG26)</f>
        <v>有・無</v>
      </c>
      <c r="J23" s="15" t="str">
        <f>IF(入力用シート!AI26="","予・注",入力用シート!AI26)</f>
        <v>予・注</v>
      </c>
      <c r="K23" s="15" t="str">
        <f>IF(入力用シート!AL26="","",入力用シート!AL26)</f>
        <v/>
      </c>
      <c r="L23" s="15" t="str">
        <f>IF(入力用シート!AQ26="","",入力用シート!AQ26)</f>
        <v/>
      </c>
      <c r="M23" s="15" t="str">
        <f>IF(入力用シート!AV26="","",入力用シート!AV26)</f>
        <v/>
      </c>
      <c r="N23" t="str">
        <f>IF(O23="非","非課税",IF(OR(入力用シート!B26="",入力用シート!B26="　"),"",入力用シート!B26))</f>
        <v/>
      </c>
      <c r="O23" t="str">
        <f>IF(入力用シート!AE26="","",入力用シート!AE26)</f>
        <v/>
      </c>
      <c r="P23" s="15" t="str">
        <f t="shared" si="0"/>
        <v/>
      </c>
      <c r="Q23" s="15" t="str">
        <f t="shared" si="1"/>
        <v/>
      </c>
      <c r="R23" s="15" t="str">
        <f t="shared" si="4"/>
        <v/>
      </c>
      <c r="S23" s="15" t="str">
        <f t="shared" si="2"/>
        <v/>
      </c>
      <c r="T23" s="15" t="str">
        <f t="shared" si="5"/>
        <v/>
      </c>
      <c r="U23" s="13" t="str">
        <f t="shared" si="10"/>
        <v/>
      </c>
      <c r="V23" s="13" t="str">
        <f t="shared" si="11"/>
        <v/>
      </c>
    </row>
    <row r="24" spans="2:24">
      <c r="B24">
        <v>12</v>
      </c>
      <c r="C24" t="str">
        <f>IF(入力用シート!D27="","",入力用シート!D27)</f>
        <v/>
      </c>
      <c r="D24" t="str">
        <f>IF(入力用シート!H27="","",入力用シート!H27)</f>
        <v/>
      </c>
      <c r="E24" t="str">
        <f t="shared" si="12"/>
        <v/>
      </c>
      <c r="F24" t="str">
        <f>IF(入力用シート!I27="","",IF(N24="対象","* "&amp;入力用シート!I27,入力用シート!I27))</f>
        <v/>
      </c>
      <c r="G24" t="str">
        <f>IF(入力用シート!Q27="","",入力用シート!Q27)</f>
        <v/>
      </c>
      <c r="H24" s="15" t="str">
        <f>IF(F24="","",入力用シート!Z27)</f>
        <v/>
      </c>
      <c r="I24" t="str">
        <f>IF(入力用シート!AG27="","有・無",入力用シート!AG27)</f>
        <v>有・無</v>
      </c>
      <c r="J24" s="15" t="str">
        <f>IF(入力用シート!AI27="","予・注",入力用シート!AI27)</f>
        <v>予・注</v>
      </c>
      <c r="K24" s="15" t="str">
        <f>IF(入力用シート!AL27="","",入力用シート!AL27)</f>
        <v/>
      </c>
      <c r="L24" s="15" t="str">
        <f>IF(入力用シート!AQ27="","",入力用シート!AQ27)</f>
        <v/>
      </c>
      <c r="M24" s="15" t="str">
        <f>IF(入力用シート!AV27="","",入力用シート!AV27)</f>
        <v/>
      </c>
      <c r="N24" t="str">
        <f>IF(O24="非","非課税",IF(OR(入力用シート!B27="",入力用シート!B27="　"),"",入力用シート!B27))</f>
        <v/>
      </c>
      <c r="O24" t="str">
        <f>IF(入力用シート!AE27="","",入力用シート!AE27)</f>
        <v/>
      </c>
      <c r="P24" s="15" t="str">
        <f t="shared" si="0"/>
        <v/>
      </c>
      <c r="Q24" s="15" t="str">
        <f t="shared" si="1"/>
        <v/>
      </c>
      <c r="R24" s="15" t="str">
        <f t="shared" si="4"/>
        <v/>
      </c>
      <c r="S24" s="15" t="str">
        <f t="shared" si="2"/>
        <v/>
      </c>
      <c r="T24" s="15" t="str">
        <f t="shared" si="5"/>
        <v/>
      </c>
      <c r="U24" s="13" t="str">
        <f t="shared" si="10"/>
        <v/>
      </c>
      <c r="V24" s="13" t="str">
        <f>IF(F24="","",M24-S24)</f>
        <v/>
      </c>
    </row>
    <row r="25" spans="2:24">
      <c r="B25">
        <v>13</v>
      </c>
      <c r="C25" t="str">
        <f>IF(入力用シート!D28="","",入力用シート!D28)</f>
        <v/>
      </c>
      <c r="D25" t="str">
        <f>IF(入力用シート!H28="","",入力用シート!H28)</f>
        <v/>
      </c>
      <c r="E25" t="str">
        <f t="shared" si="12"/>
        <v/>
      </c>
      <c r="F25" t="str">
        <f>IF(入力用シート!I28="","",IF(N25="対象","* "&amp;入力用シート!I28,入力用シート!I28))</f>
        <v/>
      </c>
      <c r="G25" t="str">
        <f>IF(入力用シート!Q28="","",入力用シート!Q28)</f>
        <v/>
      </c>
      <c r="H25" s="15" t="str">
        <f>IF(F25="","",入力用シート!Z28)</f>
        <v/>
      </c>
      <c r="I25" t="str">
        <f>IF(入力用シート!AG28="","有・無",入力用シート!AG28)</f>
        <v>有・無</v>
      </c>
      <c r="J25" s="15" t="str">
        <f>IF(入力用シート!AI28="","予・注",入力用シート!AI28)</f>
        <v>予・注</v>
      </c>
      <c r="K25" s="15" t="str">
        <f>IF(入力用シート!AL28="","",入力用シート!AL28)</f>
        <v/>
      </c>
      <c r="L25" s="15" t="str">
        <f>IF(入力用シート!AQ28="","",入力用シート!AQ28)</f>
        <v/>
      </c>
      <c r="M25" s="15" t="str">
        <f>IF(入力用シート!AV28="","",入力用シート!AV28)</f>
        <v/>
      </c>
      <c r="N25" t="str">
        <f>IF(O25="非","非課税",IF(OR(入力用シート!B28="",入力用シート!B28="　"),"",入力用シート!B28))</f>
        <v/>
      </c>
      <c r="O25" t="str">
        <f>IF(入力用シート!AE28="","",入力用シート!AE28)</f>
        <v/>
      </c>
      <c r="P25" s="15" t="str">
        <f t="shared" si="0"/>
        <v/>
      </c>
      <c r="Q25" s="15" t="str">
        <f t="shared" si="1"/>
        <v/>
      </c>
      <c r="R25" s="15" t="str">
        <f t="shared" si="4"/>
        <v/>
      </c>
      <c r="S25" s="15" t="str">
        <f t="shared" si="2"/>
        <v/>
      </c>
      <c r="T25" s="15" t="str">
        <f t="shared" si="5"/>
        <v/>
      </c>
      <c r="U25" s="13" t="str">
        <f>IF(F25="","",L25-Q25)</f>
        <v/>
      </c>
      <c r="V25" s="13" t="str">
        <f>IF(F25="","",M25-S25)</f>
        <v/>
      </c>
    </row>
    <row r="26" spans="2:24">
      <c r="B26">
        <v>14</v>
      </c>
      <c r="C26" t="str">
        <f>IF(入力用シート!D29="","",入力用シート!D29)</f>
        <v/>
      </c>
      <c r="D26" t="str">
        <f>IF(入力用シート!H29="","",入力用シート!H29)</f>
        <v/>
      </c>
      <c r="E26" t="str">
        <f t="shared" si="12"/>
        <v/>
      </c>
      <c r="F26" t="str">
        <f>IF(入力用シート!I29="","",IF(N26="対象","* "&amp;入力用シート!I29,入力用シート!I29))</f>
        <v/>
      </c>
      <c r="G26" t="str">
        <f>IF(入力用シート!Q29="","",入力用シート!Q29)</f>
        <v/>
      </c>
      <c r="H26" s="15" t="str">
        <f>IF(F26="","",入力用シート!Z29)</f>
        <v/>
      </c>
      <c r="I26" t="str">
        <f>IF(入力用シート!AG29="","有・無",入力用シート!AG29)</f>
        <v>有・無</v>
      </c>
      <c r="J26" s="15" t="str">
        <f>IF(入力用シート!AI29="","予・注",入力用シート!AI29)</f>
        <v>予・注</v>
      </c>
      <c r="K26" s="15" t="str">
        <f>IF(入力用シート!AL29="","",入力用シート!AL29)</f>
        <v/>
      </c>
      <c r="L26" s="15" t="str">
        <f>IF(入力用シート!AQ29="","",入力用シート!AQ29)</f>
        <v/>
      </c>
      <c r="M26" s="15" t="str">
        <f>IF(入力用シート!AV29="","",入力用シート!AV29)</f>
        <v/>
      </c>
      <c r="N26" t="str">
        <f>IF(O26="非","非課税",IF(OR(入力用シート!B29="",入力用シート!B29="　"),"",入力用シート!B29))</f>
        <v/>
      </c>
      <c r="O26" t="str">
        <f>IF(入力用シート!AE29="","",入力用シート!AE29)</f>
        <v/>
      </c>
      <c r="P26" s="15" t="str">
        <f t="shared" si="0"/>
        <v/>
      </c>
      <c r="Q26" s="15" t="str">
        <f t="shared" si="1"/>
        <v/>
      </c>
      <c r="R26" s="15" t="str">
        <f t="shared" si="4"/>
        <v/>
      </c>
      <c r="S26" s="15" t="str">
        <f t="shared" si="2"/>
        <v/>
      </c>
      <c r="T26" s="15" t="str">
        <f t="shared" si="5"/>
        <v/>
      </c>
      <c r="U26" s="13" t="str">
        <f t="shared" ref="U26:U33" si="13">IF(F26="","",L26-Q26)</f>
        <v/>
      </c>
      <c r="V26" s="13" t="str">
        <f t="shared" ref="V26:V32" si="14">IF(F26="","",M26-S26)</f>
        <v/>
      </c>
    </row>
    <row r="27" spans="2:24">
      <c r="B27">
        <v>15</v>
      </c>
      <c r="C27" t="str">
        <f>IF(入力用シート!D30="","",入力用シート!D30)</f>
        <v/>
      </c>
      <c r="D27" t="str">
        <f>IF(入力用シート!H30="","",入力用シート!H30)</f>
        <v/>
      </c>
      <c r="E27" t="str">
        <f t="shared" si="12"/>
        <v/>
      </c>
      <c r="F27" t="str">
        <f>IF(入力用シート!I30="","",IF(N27="対象","* "&amp;入力用シート!I30,入力用シート!I30))</f>
        <v/>
      </c>
      <c r="G27" t="str">
        <f>IF(入力用シート!Q30="","",入力用シート!Q30)</f>
        <v/>
      </c>
      <c r="H27" s="15" t="str">
        <f>IF(F27="","",入力用シート!Z30)</f>
        <v/>
      </c>
      <c r="I27" t="str">
        <f>IF(入力用シート!AG30="","有・無",入力用シート!AG30)</f>
        <v>有・無</v>
      </c>
      <c r="J27" s="15" t="str">
        <f>IF(入力用シート!AI30="","予・注",入力用シート!AI30)</f>
        <v>予・注</v>
      </c>
      <c r="K27" s="15" t="str">
        <f>IF(入力用シート!AL30="","",入力用シート!AL30)</f>
        <v/>
      </c>
      <c r="L27" s="15" t="str">
        <f>IF(入力用シート!AQ30="","",入力用シート!AQ30)</f>
        <v/>
      </c>
      <c r="M27" s="15" t="str">
        <f>IF(入力用シート!AV30="","",入力用シート!AV30)</f>
        <v/>
      </c>
      <c r="N27" t="str">
        <f>IF(O27="非","非課税",IF(OR(入力用シート!B30="",入力用シート!B30="　"),"",入力用シート!B30))</f>
        <v/>
      </c>
      <c r="O27" t="str">
        <f>IF(入力用シート!AE30="","",入力用シート!AE30)</f>
        <v/>
      </c>
      <c r="P27" s="15" t="str">
        <f t="shared" si="0"/>
        <v/>
      </c>
      <c r="Q27" s="15" t="str">
        <f t="shared" si="1"/>
        <v/>
      </c>
      <c r="R27" s="15" t="str">
        <f t="shared" si="4"/>
        <v/>
      </c>
      <c r="S27" s="15" t="str">
        <f t="shared" si="2"/>
        <v/>
      </c>
      <c r="T27" s="15" t="str">
        <f t="shared" si="5"/>
        <v/>
      </c>
      <c r="U27" s="13" t="str">
        <f t="shared" si="13"/>
        <v/>
      </c>
      <c r="V27" s="13" t="str">
        <f t="shared" si="14"/>
        <v/>
      </c>
    </row>
    <row r="28" spans="2:24">
      <c r="B28">
        <v>16</v>
      </c>
      <c r="C28" t="str">
        <f>IF(入力用シート!D31="","",入力用シート!D31)</f>
        <v/>
      </c>
      <c r="D28" t="str">
        <f>IF(入力用シート!H31="","",入力用シート!H31)</f>
        <v/>
      </c>
      <c r="E28" t="str">
        <f t="shared" si="12"/>
        <v/>
      </c>
      <c r="F28" t="str">
        <f>IF(入力用シート!I31="","",IF(N28="対象","* "&amp;入力用シート!I31,入力用シート!I31))</f>
        <v/>
      </c>
      <c r="G28" t="str">
        <f>IF(入力用シート!Q31="","",入力用シート!Q31)</f>
        <v/>
      </c>
      <c r="H28" s="28" t="str">
        <f>IF(F28="","",入力用シート!Z31)</f>
        <v/>
      </c>
      <c r="I28" t="str">
        <f>IF(入力用シート!AG31="","有・無",入力用シート!AG31)</f>
        <v>有・無</v>
      </c>
      <c r="J28" s="15" t="str">
        <f>IF(入力用シート!AI31="","予・注",入力用シート!AI31)</f>
        <v>予・注</v>
      </c>
      <c r="K28" s="28" t="str">
        <f>IF(入力用シート!AL31="","",入力用シート!AL31)</f>
        <v/>
      </c>
      <c r="L28" s="28" t="str">
        <f>IF(入力用シート!AQ31="","",入力用シート!AQ31)</f>
        <v/>
      </c>
      <c r="M28" s="28" t="str">
        <f>IF(入力用シート!AV31="","",入力用シート!AV31)</f>
        <v/>
      </c>
      <c r="N28" t="str">
        <f>IF(O28="非","非課税",IF(OR(入力用シート!B31="",入力用シート!B31="　"),"",入力用シート!B31))</f>
        <v/>
      </c>
      <c r="O28" t="str">
        <f>IF(入力用シート!AE31="","",入力用シート!AE31)</f>
        <v/>
      </c>
      <c r="P28" s="28" t="str">
        <f t="shared" si="0"/>
        <v/>
      </c>
      <c r="Q28" s="28" t="str">
        <f t="shared" si="1"/>
        <v/>
      </c>
      <c r="R28" s="15" t="str">
        <f t="shared" si="4"/>
        <v/>
      </c>
      <c r="S28" s="28" t="str">
        <f t="shared" si="2"/>
        <v/>
      </c>
      <c r="T28" s="15" t="str">
        <f t="shared" si="5"/>
        <v/>
      </c>
      <c r="U28" s="13" t="str">
        <f t="shared" si="13"/>
        <v/>
      </c>
      <c r="V28" s="13" t="str">
        <f t="shared" si="14"/>
        <v/>
      </c>
    </row>
    <row r="29" spans="2:24">
      <c r="B29">
        <v>17</v>
      </c>
      <c r="C29" t="str">
        <f>IF(入力用シート!D32="","",入力用シート!D32)</f>
        <v/>
      </c>
      <c r="D29" t="str">
        <f>IF(入力用シート!H32="","",入力用シート!H32)</f>
        <v/>
      </c>
      <c r="E29" t="str">
        <f t="shared" si="12"/>
        <v/>
      </c>
      <c r="F29" t="str">
        <f>IF(入力用シート!I32="","",IF(N29="対象","* "&amp;入力用シート!I32,入力用シート!I32))</f>
        <v/>
      </c>
      <c r="G29" t="str">
        <f>IF(入力用シート!Q32="","",入力用シート!Q32)</f>
        <v/>
      </c>
      <c r="H29" s="28" t="str">
        <f>IF(F29="","",入力用シート!Z32)</f>
        <v/>
      </c>
      <c r="I29" t="str">
        <f>IF(入力用シート!AG32="","有・無",入力用シート!AG32)</f>
        <v>有・無</v>
      </c>
      <c r="J29" s="15" t="str">
        <f>IF(入力用シート!AI32="","予・注",入力用シート!AI32)</f>
        <v>予・注</v>
      </c>
      <c r="K29" s="28" t="str">
        <f>IF(入力用シート!AL32="","",入力用シート!AL32)</f>
        <v/>
      </c>
      <c r="L29" s="28" t="str">
        <f>IF(入力用シート!AQ32="","",入力用シート!AQ32)</f>
        <v/>
      </c>
      <c r="M29" s="28" t="str">
        <f>IF(入力用シート!AV32="","",入力用シート!AV32)</f>
        <v/>
      </c>
      <c r="N29" t="str">
        <f>IF(O29="非","非課税",IF(OR(入力用シート!B32="",入力用シート!B32="　"),"",入力用シート!B32))</f>
        <v/>
      </c>
      <c r="O29" t="str">
        <f>IF(入力用シート!AE32="","",入力用シート!AE32)</f>
        <v/>
      </c>
      <c r="P29" s="28" t="str">
        <f t="shared" si="0"/>
        <v/>
      </c>
      <c r="Q29" s="28" t="str">
        <f t="shared" si="1"/>
        <v/>
      </c>
      <c r="R29" s="15" t="str">
        <f t="shared" si="4"/>
        <v/>
      </c>
      <c r="S29" s="28" t="str">
        <f t="shared" si="2"/>
        <v/>
      </c>
      <c r="T29" s="15" t="str">
        <f t="shared" si="5"/>
        <v/>
      </c>
      <c r="U29" s="13" t="str">
        <f t="shared" si="13"/>
        <v/>
      </c>
      <c r="V29" s="13" t="str">
        <f t="shared" si="14"/>
        <v/>
      </c>
    </row>
    <row r="30" spans="2:24">
      <c r="B30">
        <v>18</v>
      </c>
      <c r="C30" s="5" t="str">
        <f>IF(入力用シート!D33="","",入力用シート!D33)</f>
        <v/>
      </c>
      <c r="D30" s="5" t="str">
        <f>IF(入力用シート!H33="","",入力用シート!H33)</f>
        <v/>
      </c>
      <c r="E30" s="5" t="str">
        <f t="shared" si="12"/>
        <v/>
      </c>
      <c r="F30" s="5" t="str">
        <f>IF(入力用シート!I33="","",IF(N30="対象","* "&amp;入力用シート!I33,入力用シート!I33))</f>
        <v/>
      </c>
      <c r="G30" s="5" t="str">
        <f>IF(入力用シート!Q33="","",入力用シート!Q33)</f>
        <v/>
      </c>
      <c r="H30" s="29" t="str">
        <f>IF(F30="","",入力用シート!Z33)</f>
        <v/>
      </c>
      <c r="I30" s="5" t="str">
        <f>IF(入力用シート!AG33="","有・無",入力用シート!AG33)</f>
        <v>有・無</v>
      </c>
      <c r="J30" s="29" t="str">
        <f>IF(入力用シート!AI33="","予・注",入力用シート!AI33)</f>
        <v>予・注</v>
      </c>
      <c r="K30" s="29" t="str">
        <f>IF(入力用シート!AL33="","",入力用シート!AL33)</f>
        <v/>
      </c>
      <c r="L30" s="29" t="str">
        <f>IF(入力用シート!AQ33="","",入力用シート!AQ33)</f>
        <v/>
      </c>
      <c r="M30" s="29" t="str">
        <f>IF(入力用シート!AV33="","",入力用シート!AV33)</f>
        <v/>
      </c>
      <c r="N30" s="5" t="str">
        <f>IF(O30="非","非課税",IF(OR(入力用シート!B33="",入力用シート!B33="　"),"",入力用シート!B33))</f>
        <v/>
      </c>
      <c r="O30" s="5" t="str">
        <f>IF(入力用シート!AE33="","",入力用シート!AE33)</f>
        <v/>
      </c>
      <c r="P30" s="29" t="str">
        <f t="shared" si="0"/>
        <v/>
      </c>
      <c r="Q30" s="29" t="str">
        <f t="shared" si="1"/>
        <v/>
      </c>
      <c r="R30" s="29" t="str">
        <f t="shared" si="4"/>
        <v/>
      </c>
      <c r="S30" s="29" t="str">
        <f t="shared" si="2"/>
        <v/>
      </c>
      <c r="T30" s="29" t="str">
        <f t="shared" si="5"/>
        <v/>
      </c>
      <c r="U30" s="30" t="str">
        <f t="shared" si="13"/>
        <v/>
      </c>
      <c r="V30" s="30" t="str">
        <f t="shared" si="14"/>
        <v/>
      </c>
      <c r="W30" s="5"/>
      <c r="X30">
        <v>2</v>
      </c>
    </row>
    <row r="31" spans="2:24">
      <c r="B31">
        <v>19</v>
      </c>
      <c r="C31" t="str">
        <f>IF(入力用シート!D34="","",入力用シート!D34)</f>
        <v/>
      </c>
      <c r="D31" t="str">
        <f>IF(入力用シート!H34="","",入力用シート!H34)</f>
        <v/>
      </c>
      <c r="E31" t="str">
        <f>IF(C31="","",IF(D31="",C31,C31&amp;"-"&amp;D31))</f>
        <v/>
      </c>
      <c r="F31" t="str">
        <f>IF(入力用シート!I34="","",IF(N31="対象","* "&amp;入力用シート!I34,入力用シート!I34))</f>
        <v/>
      </c>
      <c r="G31" t="str">
        <f>IF(入力用シート!Q34="","",入力用シート!Q34)</f>
        <v/>
      </c>
      <c r="H31" s="15" t="str">
        <f>IF(F31="","",入力用シート!Z34)</f>
        <v/>
      </c>
      <c r="I31" t="str">
        <f>IF(入力用シート!AG34="","有・無",入力用シート!AG34)</f>
        <v>有・無</v>
      </c>
      <c r="J31" s="15" t="str">
        <f>IF(入力用シート!AI34="","予・注",入力用シート!AI34)</f>
        <v>予・注</v>
      </c>
      <c r="K31" s="15" t="str">
        <f>IF(入力用シート!AL34="","",入力用シート!AL34)</f>
        <v/>
      </c>
      <c r="L31" s="15" t="str">
        <f>IF(入力用シート!AQ34="","",入力用シート!AQ34)</f>
        <v/>
      </c>
      <c r="M31" s="15" t="str">
        <f>IF(入力用シート!AV34="","",入力用シート!AV34)</f>
        <v/>
      </c>
      <c r="N31" t="str">
        <f>IF(O31="非","非課税",IF(OR(入力用シート!B34="",入力用シート!B34="　"),"",入力用シート!B34))</f>
        <v/>
      </c>
      <c r="O31" t="str">
        <f>IF(入力用シート!AE34="","",入力用シート!AE34)</f>
        <v/>
      </c>
      <c r="P31" s="15" t="str">
        <f t="shared" si="0"/>
        <v/>
      </c>
      <c r="Q31" s="15" t="str">
        <f t="shared" si="1"/>
        <v/>
      </c>
      <c r="R31" s="15" t="str">
        <f t="shared" si="4"/>
        <v/>
      </c>
      <c r="S31" s="15" t="str">
        <f t="shared" si="2"/>
        <v/>
      </c>
      <c r="T31" s="15" t="str">
        <f t="shared" si="5"/>
        <v/>
      </c>
      <c r="U31" s="13" t="str">
        <f t="shared" si="13"/>
        <v/>
      </c>
      <c r="V31" s="13" t="str">
        <f t="shared" si="14"/>
        <v/>
      </c>
      <c r="X31">
        <v>3</v>
      </c>
    </row>
    <row r="32" spans="2:24">
      <c r="B32">
        <v>20</v>
      </c>
      <c r="C32" t="str">
        <f>IF(入力用シート!D35="","",入力用シート!D35)</f>
        <v/>
      </c>
      <c r="D32" t="str">
        <f>IF(入力用シート!H35="","",入力用シート!H35)</f>
        <v/>
      </c>
      <c r="E32" t="str">
        <f t="shared" ref="E32:E39" si="15">IF(C32="","",IF(D32="",C32,C32&amp;"-"&amp;D32))</f>
        <v/>
      </c>
      <c r="F32" t="str">
        <f>IF(入力用シート!I35="","",IF(N32="対象","* "&amp;入力用シート!I35,入力用シート!I35))</f>
        <v/>
      </c>
      <c r="G32" t="str">
        <f>IF(入力用シート!Q35="","",入力用シート!Q35)</f>
        <v/>
      </c>
      <c r="H32" s="15" t="str">
        <f>IF(F32="","",入力用シート!Z35)</f>
        <v/>
      </c>
      <c r="I32" t="str">
        <f>IF(入力用シート!AG35="","有・無",入力用シート!AG35)</f>
        <v>有・無</v>
      </c>
      <c r="J32" s="15" t="str">
        <f>IF(入力用シート!AI35="","予・注",入力用シート!AI35)</f>
        <v>予・注</v>
      </c>
      <c r="K32" s="15" t="str">
        <f>IF(入力用シート!AL35="","",入力用シート!AL35)</f>
        <v/>
      </c>
      <c r="L32" s="15" t="str">
        <f>IF(入力用シート!AQ35="","",入力用シート!AQ35)</f>
        <v/>
      </c>
      <c r="M32" s="15" t="str">
        <f>IF(入力用シート!AV35="","",入力用シート!AV35)</f>
        <v/>
      </c>
      <c r="N32" t="str">
        <f>IF(O32="非","非課税",IF(OR(入力用シート!B35="",入力用シート!B35="　"),"",入力用シート!B35))</f>
        <v/>
      </c>
      <c r="O32" t="str">
        <f>IF(入力用シート!AE35="","",入力用シート!AE35)</f>
        <v/>
      </c>
      <c r="P32" s="15" t="str">
        <f t="shared" si="0"/>
        <v/>
      </c>
      <c r="Q32" s="15" t="str">
        <f t="shared" si="1"/>
        <v/>
      </c>
      <c r="R32" s="15" t="str">
        <f t="shared" si="4"/>
        <v/>
      </c>
      <c r="S32" s="15" t="str">
        <f t="shared" si="2"/>
        <v/>
      </c>
      <c r="T32" s="15" t="str">
        <f t="shared" si="5"/>
        <v/>
      </c>
      <c r="U32" s="13" t="str">
        <f t="shared" si="13"/>
        <v/>
      </c>
      <c r="V32" s="13" t="str">
        <f t="shared" si="14"/>
        <v/>
      </c>
    </row>
    <row r="33" spans="2:24">
      <c r="B33">
        <v>21</v>
      </c>
      <c r="C33" t="str">
        <f>IF(入力用シート!D36="","",入力用シート!D36)</f>
        <v/>
      </c>
      <c r="D33" t="str">
        <f>IF(入力用シート!H36="","",入力用シート!H36)</f>
        <v/>
      </c>
      <c r="E33" t="str">
        <f t="shared" si="15"/>
        <v/>
      </c>
      <c r="F33" t="str">
        <f>IF(入力用シート!I36="","",IF(N33="対象","* "&amp;入力用シート!I36,入力用シート!I36))</f>
        <v/>
      </c>
      <c r="G33" t="str">
        <f>IF(入力用シート!Q36="","",入力用シート!Q36)</f>
        <v/>
      </c>
      <c r="H33" s="15" t="str">
        <f>IF(F33="","",入力用シート!Z36)</f>
        <v/>
      </c>
      <c r="I33" t="str">
        <f>IF(入力用シート!AG36="","有・無",入力用シート!AG36)</f>
        <v>有・無</v>
      </c>
      <c r="J33" s="15" t="str">
        <f>IF(入力用シート!AI36="","予・注",入力用シート!AI36)</f>
        <v>予・注</v>
      </c>
      <c r="K33" s="15" t="str">
        <f>IF(入力用シート!AL36="","",入力用シート!AL36)</f>
        <v/>
      </c>
      <c r="L33" s="15" t="str">
        <f>IF(入力用シート!AQ36="","",入力用シート!AQ36)</f>
        <v/>
      </c>
      <c r="M33" s="15" t="str">
        <f>IF(入力用シート!AV36="","",入力用シート!AV36)</f>
        <v/>
      </c>
      <c r="N33" t="str">
        <f>IF(O33="非","非課税",IF(OR(入力用シート!B36="",入力用シート!B36="　"),"",入力用シート!B36))</f>
        <v/>
      </c>
      <c r="O33" t="str">
        <f>IF(入力用シート!AE36="","",入力用シート!AE36)</f>
        <v/>
      </c>
      <c r="P33" s="15" t="str">
        <f t="shared" si="0"/>
        <v/>
      </c>
      <c r="Q33" s="15" t="str">
        <f t="shared" si="1"/>
        <v/>
      </c>
      <c r="R33" s="15" t="str">
        <f t="shared" si="4"/>
        <v/>
      </c>
      <c r="S33" s="15" t="str">
        <f t="shared" si="2"/>
        <v/>
      </c>
      <c r="T33" s="15" t="str">
        <f t="shared" si="5"/>
        <v/>
      </c>
      <c r="U33" s="13" t="str">
        <f t="shared" si="13"/>
        <v/>
      </c>
      <c r="V33" s="13" t="str">
        <f>IF(F33="","",M33-S33)</f>
        <v/>
      </c>
    </row>
    <row r="34" spans="2:24">
      <c r="B34">
        <v>22</v>
      </c>
      <c r="C34" t="str">
        <f>IF(入力用シート!D37="","",入力用シート!D37)</f>
        <v/>
      </c>
      <c r="D34" t="str">
        <f>IF(入力用シート!H37="","",入力用シート!H37)</f>
        <v/>
      </c>
      <c r="E34" t="str">
        <f t="shared" si="15"/>
        <v/>
      </c>
      <c r="F34" t="str">
        <f>IF(入力用シート!I37="","",IF(N34="対象","* "&amp;入力用シート!I37,入力用シート!I37))</f>
        <v/>
      </c>
      <c r="G34" t="str">
        <f>IF(入力用シート!Q37="","",入力用シート!Q37)</f>
        <v/>
      </c>
      <c r="H34" s="15" t="str">
        <f>IF(F34="","",入力用シート!Z37)</f>
        <v/>
      </c>
      <c r="I34" t="str">
        <f>IF(入力用シート!AG37="","有・無",入力用シート!AG37)</f>
        <v>有・無</v>
      </c>
      <c r="J34" s="15" t="str">
        <f>IF(入力用シート!AI37="","予・注",入力用シート!AI37)</f>
        <v>予・注</v>
      </c>
      <c r="K34" s="15" t="str">
        <f>IF(入力用シート!AL37="","",入力用シート!AL37)</f>
        <v/>
      </c>
      <c r="L34" s="15" t="str">
        <f>IF(入力用シート!AQ37="","",入力用シート!AQ37)</f>
        <v/>
      </c>
      <c r="M34" s="15" t="str">
        <f>IF(入力用シート!AV37="","",入力用シート!AV37)</f>
        <v/>
      </c>
      <c r="N34" t="str">
        <f>IF(O34="非","非課税",IF(OR(入力用シート!B37="",入力用シート!B37="　"),"",入力用シート!B37))</f>
        <v/>
      </c>
      <c r="O34" t="str">
        <f>IF(入力用シート!AE37="","",入力用シート!AE37)</f>
        <v/>
      </c>
      <c r="P34" s="15" t="str">
        <f t="shared" si="0"/>
        <v/>
      </c>
      <c r="Q34" s="15" t="str">
        <f t="shared" si="1"/>
        <v/>
      </c>
      <c r="R34" s="15" t="str">
        <f t="shared" si="4"/>
        <v/>
      </c>
      <c r="S34" s="15" t="str">
        <f t="shared" si="2"/>
        <v/>
      </c>
      <c r="T34" s="15" t="str">
        <f t="shared" si="5"/>
        <v/>
      </c>
      <c r="U34" s="13" t="str">
        <f>IF(F34="","",L34-Q34)</f>
        <v/>
      </c>
      <c r="V34" s="13" t="str">
        <f>IF(F34="","",M34-S34)</f>
        <v/>
      </c>
    </row>
    <row r="35" spans="2:24">
      <c r="B35">
        <v>23</v>
      </c>
      <c r="C35" t="str">
        <f>IF(入力用シート!D38="","",入力用シート!D38)</f>
        <v/>
      </c>
      <c r="D35" t="str">
        <f>IF(入力用シート!H38="","",入力用シート!H38)</f>
        <v/>
      </c>
      <c r="E35" t="str">
        <f t="shared" si="15"/>
        <v/>
      </c>
      <c r="F35" t="str">
        <f>IF(入力用シート!I38="","",IF(N35="対象","* "&amp;入力用シート!I38,入力用シート!I38))</f>
        <v/>
      </c>
      <c r="G35" t="str">
        <f>IF(入力用シート!Q38="","",入力用シート!Q38)</f>
        <v/>
      </c>
      <c r="H35" s="15" t="str">
        <f>IF(F35="","",入力用シート!Z38)</f>
        <v/>
      </c>
      <c r="I35" t="str">
        <f>IF(入力用シート!AG38="","有・無",入力用シート!AG38)</f>
        <v>有・無</v>
      </c>
      <c r="J35" s="15" t="str">
        <f>IF(入力用シート!AI38="","予・注",入力用シート!AI38)</f>
        <v>予・注</v>
      </c>
      <c r="K35" s="15" t="str">
        <f>IF(入力用シート!AL38="","",入力用シート!AL38)</f>
        <v/>
      </c>
      <c r="L35" s="15" t="str">
        <f>IF(入力用シート!AQ38="","",入力用シート!AQ38)</f>
        <v/>
      </c>
      <c r="M35" s="15" t="str">
        <f>IF(入力用シート!AV38="","",入力用シート!AV38)</f>
        <v/>
      </c>
      <c r="N35" t="str">
        <f>IF(O35="非","非課税",IF(OR(入力用シート!B38="",入力用シート!B38="　"),"",入力用シート!B38))</f>
        <v/>
      </c>
      <c r="O35" t="str">
        <f>IF(入力用シート!AE38="","",入力用シート!AE38)</f>
        <v/>
      </c>
      <c r="P35" s="15" t="str">
        <f t="shared" si="0"/>
        <v/>
      </c>
      <c r="Q35" s="15" t="str">
        <f t="shared" si="1"/>
        <v/>
      </c>
      <c r="R35" s="15" t="str">
        <f t="shared" si="4"/>
        <v/>
      </c>
      <c r="S35" s="15" t="str">
        <f t="shared" si="2"/>
        <v/>
      </c>
      <c r="T35" s="15" t="str">
        <f t="shared" si="5"/>
        <v/>
      </c>
      <c r="U35" s="13" t="str">
        <f t="shared" ref="U35:U42" si="16">IF(F35="","",L35-Q35)</f>
        <v/>
      </c>
      <c r="V35" s="13" t="str">
        <f t="shared" ref="V35:V41" si="17">IF(F35="","",M35-S35)</f>
        <v/>
      </c>
    </row>
    <row r="36" spans="2:24">
      <c r="B36">
        <v>24</v>
      </c>
      <c r="C36" t="str">
        <f>IF(入力用シート!D39="","",入力用シート!D39)</f>
        <v/>
      </c>
      <c r="D36" t="str">
        <f>IF(入力用シート!H39="","",入力用シート!H39)</f>
        <v/>
      </c>
      <c r="E36" t="str">
        <f t="shared" si="15"/>
        <v/>
      </c>
      <c r="F36" t="str">
        <f>IF(入力用シート!I39="","",IF(N36="対象","* "&amp;入力用シート!I39,入力用シート!I39))</f>
        <v/>
      </c>
      <c r="G36" t="str">
        <f>IF(入力用シート!Q39="","",入力用シート!Q39)</f>
        <v/>
      </c>
      <c r="H36" s="15" t="str">
        <f>IF(F36="","",入力用シート!Z39)</f>
        <v/>
      </c>
      <c r="I36" t="str">
        <f>IF(入力用シート!AG39="","有・無",入力用シート!AG39)</f>
        <v>有・無</v>
      </c>
      <c r="J36" s="15" t="str">
        <f>IF(入力用シート!AI39="","予・注",入力用シート!AI39)</f>
        <v>予・注</v>
      </c>
      <c r="K36" s="15" t="str">
        <f>IF(入力用シート!AL39="","",入力用シート!AL39)</f>
        <v/>
      </c>
      <c r="L36" s="15" t="str">
        <f>IF(入力用シート!AQ39="","",入力用シート!AQ39)</f>
        <v/>
      </c>
      <c r="M36" s="15" t="str">
        <f>IF(入力用シート!AV39="","",入力用シート!AV39)</f>
        <v/>
      </c>
      <c r="N36" t="str">
        <f>IF(O36="非","非課税",IF(OR(入力用シート!B39="",入力用シート!B39="　"),"",入力用シート!B39))</f>
        <v/>
      </c>
      <c r="O36" t="str">
        <f>IF(入力用シート!AE39="","",入力用シート!AE39)</f>
        <v/>
      </c>
      <c r="P36" s="15" t="str">
        <f t="shared" si="0"/>
        <v/>
      </c>
      <c r="Q36" s="15" t="str">
        <f t="shared" si="1"/>
        <v/>
      </c>
      <c r="R36" s="15" t="str">
        <f t="shared" si="4"/>
        <v/>
      </c>
      <c r="S36" s="15" t="str">
        <f t="shared" si="2"/>
        <v/>
      </c>
      <c r="T36" s="15" t="str">
        <f t="shared" si="5"/>
        <v/>
      </c>
      <c r="U36" s="13" t="str">
        <f t="shared" si="16"/>
        <v/>
      </c>
      <c r="V36" s="13" t="str">
        <f t="shared" si="17"/>
        <v/>
      </c>
    </row>
    <row r="37" spans="2:24">
      <c r="B37">
        <v>25</v>
      </c>
      <c r="C37" t="str">
        <f>IF(入力用シート!D40="","",入力用シート!D40)</f>
        <v/>
      </c>
      <c r="D37" t="str">
        <f>IF(入力用シート!H40="","",入力用シート!H40)</f>
        <v/>
      </c>
      <c r="E37" t="str">
        <f t="shared" si="15"/>
        <v/>
      </c>
      <c r="F37" t="str">
        <f>IF(入力用シート!I40="","",IF(N37="対象","* "&amp;入力用シート!I40,入力用シート!I40))</f>
        <v/>
      </c>
      <c r="G37" t="str">
        <f>IF(入力用シート!Q40="","",入力用シート!Q40)</f>
        <v/>
      </c>
      <c r="H37" s="28" t="str">
        <f>IF(F37="","",入力用シート!Z40)</f>
        <v/>
      </c>
      <c r="I37" t="str">
        <f>IF(入力用シート!AG40="","有・無",入力用シート!AG40)</f>
        <v>有・無</v>
      </c>
      <c r="J37" s="15" t="str">
        <f>IF(入力用シート!AI40="","予・注",入力用シート!AI40)</f>
        <v>予・注</v>
      </c>
      <c r="K37" s="28" t="str">
        <f>IF(入力用シート!AL40="","",入力用シート!AL40)</f>
        <v/>
      </c>
      <c r="L37" s="28" t="str">
        <f>IF(入力用シート!AQ40="","",入力用シート!AQ40)</f>
        <v/>
      </c>
      <c r="M37" s="28" t="str">
        <f>IF(入力用シート!AV40="","",入力用シート!AV40)</f>
        <v/>
      </c>
      <c r="N37" t="str">
        <f>IF(O37="非","非課税",IF(OR(入力用シート!B40="",入力用シート!B40="　"),"",入力用シート!B40))</f>
        <v/>
      </c>
      <c r="O37" t="str">
        <f>IF(入力用シート!AE40="","",入力用シート!AE40)</f>
        <v/>
      </c>
      <c r="P37" s="28" t="str">
        <f t="shared" si="0"/>
        <v/>
      </c>
      <c r="Q37" s="28" t="str">
        <f t="shared" si="1"/>
        <v/>
      </c>
      <c r="R37" s="15" t="str">
        <f t="shared" si="4"/>
        <v/>
      </c>
      <c r="S37" s="28" t="str">
        <f t="shared" si="2"/>
        <v/>
      </c>
      <c r="T37" s="15" t="str">
        <f t="shared" si="5"/>
        <v/>
      </c>
      <c r="U37" s="13" t="str">
        <f t="shared" si="16"/>
        <v/>
      </c>
      <c r="V37" s="13" t="str">
        <f t="shared" si="17"/>
        <v/>
      </c>
    </row>
    <row r="38" spans="2:24">
      <c r="B38">
        <v>26</v>
      </c>
      <c r="C38" t="str">
        <f>IF(入力用シート!D41="","",入力用シート!D41)</f>
        <v/>
      </c>
      <c r="D38" t="str">
        <f>IF(入力用シート!H41="","",入力用シート!H41)</f>
        <v/>
      </c>
      <c r="E38" t="str">
        <f t="shared" si="15"/>
        <v/>
      </c>
      <c r="F38" t="str">
        <f>IF(入力用シート!I41="","",IF(N38="対象","* "&amp;入力用シート!I41,入力用シート!I41))</f>
        <v/>
      </c>
      <c r="G38" t="str">
        <f>IF(入力用シート!Q41="","",入力用シート!Q41)</f>
        <v/>
      </c>
      <c r="H38" s="28" t="str">
        <f>IF(F38="","",入力用シート!Z41)</f>
        <v/>
      </c>
      <c r="I38" t="str">
        <f>IF(入力用シート!AG41="","有・無",入力用シート!AG41)</f>
        <v>有・無</v>
      </c>
      <c r="J38" s="15" t="str">
        <f>IF(入力用シート!AI41="","予・注",入力用シート!AI41)</f>
        <v>予・注</v>
      </c>
      <c r="K38" s="28" t="str">
        <f>IF(入力用シート!AL41="","",入力用シート!AL41)</f>
        <v/>
      </c>
      <c r="L38" s="28" t="str">
        <f>IF(入力用シート!AQ41="","",入力用シート!AQ41)</f>
        <v/>
      </c>
      <c r="M38" s="28" t="str">
        <f>IF(入力用シート!AV41="","",入力用シート!AV41)</f>
        <v/>
      </c>
      <c r="N38" t="str">
        <f>IF(O38="非","非課税",IF(OR(入力用シート!B41="",入力用シート!B41="　"),"",入力用シート!B41))</f>
        <v/>
      </c>
      <c r="O38" t="str">
        <f>IF(入力用シート!AE41="","",入力用シート!AE41)</f>
        <v/>
      </c>
      <c r="P38" s="28" t="str">
        <f t="shared" si="0"/>
        <v/>
      </c>
      <c r="Q38" s="28" t="str">
        <f t="shared" si="1"/>
        <v/>
      </c>
      <c r="R38" s="28" t="str">
        <f t="shared" si="4"/>
        <v/>
      </c>
      <c r="S38" s="28" t="str">
        <f t="shared" si="2"/>
        <v/>
      </c>
      <c r="T38" s="28" t="str">
        <f t="shared" si="5"/>
        <v/>
      </c>
      <c r="U38" s="13" t="str">
        <f t="shared" si="16"/>
        <v/>
      </c>
      <c r="V38" s="13" t="str">
        <f t="shared" si="17"/>
        <v/>
      </c>
    </row>
    <row r="39" spans="2:24">
      <c r="B39">
        <v>27</v>
      </c>
      <c r="C39" s="5" t="str">
        <f>IF(入力用シート!D42="","",入力用シート!D42)</f>
        <v/>
      </c>
      <c r="D39" s="5" t="str">
        <f>IF(入力用シート!H42="","",入力用シート!H42)</f>
        <v/>
      </c>
      <c r="E39" s="5" t="str">
        <f t="shared" si="15"/>
        <v/>
      </c>
      <c r="F39" s="5" t="str">
        <f>IF(入力用シート!I42="","",IF(N39="対象","* "&amp;入力用シート!I42,入力用シート!I42))</f>
        <v/>
      </c>
      <c r="G39" s="5" t="str">
        <f>IF(入力用シート!Q42="","",入力用シート!Q42)</f>
        <v/>
      </c>
      <c r="H39" s="29" t="str">
        <f>IF(F39="","",入力用シート!Z42)</f>
        <v/>
      </c>
      <c r="I39" s="5" t="str">
        <f>IF(入力用シート!AG42="","有・無",入力用シート!AG42)</f>
        <v>有・無</v>
      </c>
      <c r="J39" s="29" t="str">
        <f>IF(入力用シート!AI42="","予・注",入力用シート!AI42)</f>
        <v>予・注</v>
      </c>
      <c r="K39" s="29" t="str">
        <f>IF(入力用シート!AL42="","",入力用シート!AL42)</f>
        <v/>
      </c>
      <c r="L39" s="29" t="str">
        <f>IF(入力用シート!AQ42="","",入力用シート!AQ42)</f>
        <v/>
      </c>
      <c r="M39" s="29" t="str">
        <f>IF(入力用シート!AV42="","",入力用シート!AV42)</f>
        <v/>
      </c>
      <c r="N39" s="5" t="str">
        <f>IF(O39="非","非課税",IF(OR(入力用シート!B42="",入力用シート!B42="　"),"",入力用シート!B42))</f>
        <v/>
      </c>
      <c r="O39" s="5" t="str">
        <f>IF(入力用シート!AE42="","",入力用シート!AE42)</f>
        <v/>
      </c>
      <c r="P39" s="29" t="str">
        <f t="shared" si="0"/>
        <v/>
      </c>
      <c r="Q39" s="29" t="str">
        <f t="shared" si="1"/>
        <v/>
      </c>
      <c r="R39" s="29" t="str">
        <f t="shared" si="4"/>
        <v/>
      </c>
      <c r="S39" s="29" t="str">
        <f t="shared" si="2"/>
        <v/>
      </c>
      <c r="T39" s="29" t="str">
        <f t="shared" si="5"/>
        <v/>
      </c>
      <c r="U39" s="30" t="str">
        <f t="shared" si="16"/>
        <v/>
      </c>
      <c r="V39" s="30" t="str">
        <f t="shared" si="17"/>
        <v/>
      </c>
      <c r="W39" s="5"/>
      <c r="X39">
        <v>3</v>
      </c>
    </row>
    <row r="40" spans="2:24">
      <c r="B40">
        <v>28</v>
      </c>
      <c r="C40" t="str">
        <f>IF(入力用シート!D43="","",入力用シート!D43)</f>
        <v/>
      </c>
      <c r="D40" t="str">
        <f>IF(入力用シート!H43="","",入力用シート!H43)</f>
        <v/>
      </c>
      <c r="E40" t="str">
        <f>IF(C40="","",IF(D40="",C40,C40&amp;"-"&amp;D40))</f>
        <v/>
      </c>
      <c r="F40" t="str">
        <f>IF(入力用シート!I43="","",IF(N40="対象","* "&amp;入力用シート!I43,入力用シート!I43))</f>
        <v/>
      </c>
      <c r="G40" t="str">
        <f>IF(入力用シート!Q43="","",入力用シート!Q43)</f>
        <v/>
      </c>
      <c r="H40" s="15" t="str">
        <f>IF(F40="","",入力用シート!Z43)</f>
        <v/>
      </c>
      <c r="I40" t="str">
        <f>IF(入力用シート!AG43="","有・無",入力用シート!AG43)</f>
        <v>有・無</v>
      </c>
      <c r="J40" s="15" t="str">
        <f>IF(入力用シート!AI43="","予・注",入力用シート!AI43)</f>
        <v>予・注</v>
      </c>
      <c r="K40" s="15" t="str">
        <f>IF(入力用シート!AL43="","",入力用シート!AL43)</f>
        <v/>
      </c>
      <c r="L40" s="15" t="str">
        <f>IF(入力用シート!AQ43="","",入力用シート!AQ43)</f>
        <v/>
      </c>
      <c r="M40" s="15" t="str">
        <f>IF(入力用シート!AV43="","",入力用シート!AV43)</f>
        <v/>
      </c>
      <c r="N40" t="str">
        <f>IF(O40="非","非課税",IF(OR(入力用シート!B43="",入力用シート!B43="　"),"",入力用シート!B43))</f>
        <v/>
      </c>
      <c r="O40" t="str">
        <f>IF(入力用シート!AE43="","",入力用シート!AE43)</f>
        <v/>
      </c>
      <c r="P40" s="15" t="str">
        <f t="shared" si="0"/>
        <v/>
      </c>
      <c r="Q40" s="15" t="str">
        <f t="shared" si="1"/>
        <v/>
      </c>
      <c r="R40" s="15" t="str">
        <f t="shared" si="4"/>
        <v/>
      </c>
      <c r="S40" s="15" t="str">
        <f t="shared" si="2"/>
        <v/>
      </c>
      <c r="T40" s="15" t="str">
        <f t="shared" si="5"/>
        <v/>
      </c>
      <c r="U40" s="13" t="str">
        <f t="shared" si="16"/>
        <v/>
      </c>
      <c r="V40" s="13" t="str">
        <f t="shared" si="17"/>
        <v/>
      </c>
      <c r="X40">
        <v>4</v>
      </c>
    </row>
    <row r="41" spans="2:24">
      <c r="B41">
        <v>29</v>
      </c>
      <c r="C41" t="str">
        <f>IF(入力用シート!D44="","",入力用シート!D44)</f>
        <v/>
      </c>
      <c r="D41" t="str">
        <f>IF(入力用シート!H44="","",入力用シート!H44)</f>
        <v/>
      </c>
      <c r="E41" t="str">
        <f t="shared" ref="E41:E48" si="18">IF(C41="","",IF(D41="",C41,C41&amp;"-"&amp;D41))</f>
        <v/>
      </c>
      <c r="F41" t="str">
        <f>IF(入力用シート!I44="","",IF(N41="対象","* "&amp;入力用シート!I44,入力用シート!I44))</f>
        <v/>
      </c>
      <c r="G41" t="str">
        <f>IF(入力用シート!Q44="","",入力用シート!Q44)</f>
        <v/>
      </c>
      <c r="H41" s="15" t="str">
        <f>IF(F41="","",入力用シート!Z44)</f>
        <v/>
      </c>
      <c r="I41" t="str">
        <f>IF(入力用シート!AG44="","有・無",入力用シート!AG44)</f>
        <v>有・無</v>
      </c>
      <c r="J41" s="15" t="str">
        <f>IF(入力用シート!AI44="","予・注",入力用シート!AI44)</f>
        <v>予・注</v>
      </c>
      <c r="K41" s="15" t="str">
        <f>IF(入力用シート!AL44="","",入力用シート!AL44)</f>
        <v/>
      </c>
      <c r="L41" s="15" t="str">
        <f>IF(入力用シート!AQ44="","",入力用シート!AQ44)</f>
        <v/>
      </c>
      <c r="M41" s="15" t="str">
        <f>IF(入力用シート!AV44="","",入力用シート!AV44)</f>
        <v/>
      </c>
      <c r="N41" t="str">
        <f>IF(O41="非","非課税",IF(OR(入力用シート!B44="",入力用シート!B44="　"),"",入力用シート!B44))</f>
        <v/>
      </c>
      <c r="O41" t="str">
        <f>IF(入力用シート!AE44="","",入力用シート!AE44)</f>
        <v/>
      </c>
      <c r="P41" s="15" t="str">
        <f t="shared" si="0"/>
        <v/>
      </c>
      <c r="Q41" s="15" t="str">
        <f t="shared" si="1"/>
        <v/>
      </c>
      <c r="R41" s="15" t="str">
        <f t="shared" si="4"/>
        <v/>
      </c>
      <c r="S41" s="15" t="str">
        <f t="shared" si="2"/>
        <v/>
      </c>
      <c r="T41" s="15" t="str">
        <f t="shared" si="5"/>
        <v/>
      </c>
      <c r="U41" s="13" t="str">
        <f t="shared" si="16"/>
        <v/>
      </c>
      <c r="V41" s="13" t="str">
        <f t="shared" si="17"/>
        <v/>
      </c>
    </row>
    <row r="42" spans="2:24">
      <c r="B42">
        <v>30</v>
      </c>
      <c r="C42" t="str">
        <f>IF(入力用シート!D45="","",入力用シート!D45)</f>
        <v/>
      </c>
      <c r="D42" t="str">
        <f>IF(入力用シート!H45="","",入力用シート!H45)</f>
        <v/>
      </c>
      <c r="E42" t="str">
        <f t="shared" si="18"/>
        <v/>
      </c>
      <c r="F42" t="str">
        <f>IF(入力用シート!I45="","",IF(N42="対象","* "&amp;入力用シート!I45,入力用シート!I45))</f>
        <v/>
      </c>
      <c r="G42" t="str">
        <f>IF(入力用シート!Q45="","",入力用シート!Q45)</f>
        <v/>
      </c>
      <c r="H42" s="15" t="str">
        <f>IF(F42="","",入力用シート!Z45)</f>
        <v/>
      </c>
      <c r="I42" t="str">
        <f>IF(入力用シート!AG45="","有・無",入力用シート!AG45)</f>
        <v>有・無</v>
      </c>
      <c r="J42" s="15" t="str">
        <f>IF(入力用シート!AI45="","予・注",入力用シート!AI45)</f>
        <v>予・注</v>
      </c>
      <c r="K42" s="15" t="str">
        <f>IF(入力用シート!AL45="","",入力用シート!AL45)</f>
        <v/>
      </c>
      <c r="L42" s="15" t="str">
        <f>IF(入力用シート!AQ45="","",入力用シート!AQ45)</f>
        <v/>
      </c>
      <c r="M42" s="15" t="str">
        <f>IF(入力用シート!AV45="","",入力用シート!AV45)</f>
        <v/>
      </c>
      <c r="N42" t="str">
        <f>IF(O42="非","非課税",IF(OR(入力用シート!B45="",入力用シート!B45="　"),"",入力用シート!B45))</f>
        <v/>
      </c>
      <c r="O42" t="str">
        <f>IF(入力用シート!AE45="","",入力用シート!AE45)</f>
        <v/>
      </c>
      <c r="P42" s="15" t="str">
        <f t="shared" si="0"/>
        <v/>
      </c>
      <c r="Q42" s="15" t="str">
        <f t="shared" si="1"/>
        <v/>
      </c>
      <c r="R42" s="15" t="str">
        <f t="shared" si="4"/>
        <v/>
      </c>
      <c r="S42" s="15" t="str">
        <f t="shared" si="2"/>
        <v/>
      </c>
      <c r="T42" s="15" t="str">
        <f t="shared" si="5"/>
        <v/>
      </c>
      <c r="U42" s="13" t="str">
        <f t="shared" si="16"/>
        <v/>
      </c>
      <c r="V42" s="13" t="str">
        <f>IF(F42="","",M42-S42)</f>
        <v/>
      </c>
    </row>
    <row r="43" spans="2:24">
      <c r="B43">
        <v>31</v>
      </c>
      <c r="C43" t="str">
        <f>IF(入力用シート!D46="","",入力用シート!D46)</f>
        <v/>
      </c>
      <c r="D43" t="str">
        <f>IF(入力用シート!H46="","",入力用シート!H46)</f>
        <v/>
      </c>
      <c r="E43" t="str">
        <f t="shared" si="18"/>
        <v/>
      </c>
      <c r="F43" t="str">
        <f>IF(入力用シート!I46="","",IF(N43="対象","* "&amp;入力用シート!I46,入力用シート!I46))</f>
        <v/>
      </c>
      <c r="G43" t="str">
        <f>IF(入力用シート!Q46="","",入力用シート!Q46)</f>
        <v/>
      </c>
      <c r="H43" s="15" t="str">
        <f>IF(F43="","",入力用シート!Z46)</f>
        <v/>
      </c>
      <c r="I43" t="str">
        <f>IF(入力用シート!AG46="","有・無",入力用シート!AG46)</f>
        <v>有・無</v>
      </c>
      <c r="J43" s="15" t="str">
        <f>IF(入力用シート!AI46="","予・注",入力用シート!AI46)</f>
        <v>予・注</v>
      </c>
      <c r="K43" s="15" t="str">
        <f>IF(入力用シート!AL46="","",入力用シート!AL46)</f>
        <v/>
      </c>
      <c r="L43" s="15" t="str">
        <f>IF(入力用シート!AQ46="","",入力用シート!AQ46)</f>
        <v/>
      </c>
      <c r="M43" s="15" t="str">
        <f>IF(入力用シート!AV46="","",入力用シート!AV46)</f>
        <v/>
      </c>
      <c r="N43" t="str">
        <f>IF(O43="非","非課税",IF(OR(入力用シート!B46="",入力用シート!B46="　"),"",入力用シート!B46))</f>
        <v/>
      </c>
      <c r="O43" t="str">
        <f>IF(入力用シート!AE46="","",入力用シート!AE46)</f>
        <v/>
      </c>
      <c r="P43" s="15" t="str">
        <f t="shared" si="0"/>
        <v/>
      </c>
      <c r="Q43" s="15" t="str">
        <f t="shared" si="1"/>
        <v/>
      </c>
      <c r="R43" s="15" t="str">
        <f t="shared" si="4"/>
        <v/>
      </c>
      <c r="S43" s="15" t="str">
        <f t="shared" si="2"/>
        <v/>
      </c>
      <c r="T43" s="15" t="str">
        <f t="shared" si="5"/>
        <v/>
      </c>
      <c r="U43" s="13" t="str">
        <f>IF(F43="","",L43-Q43)</f>
        <v/>
      </c>
      <c r="V43" s="13" t="str">
        <f>IF(F43="","",M43-S43)</f>
        <v/>
      </c>
    </row>
    <row r="44" spans="2:24">
      <c r="B44">
        <v>32</v>
      </c>
      <c r="C44" t="str">
        <f>IF(入力用シート!D47="","",入力用シート!D47)</f>
        <v/>
      </c>
      <c r="D44" t="str">
        <f>IF(入力用シート!H47="","",入力用シート!H47)</f>
        <v/>
      </c>
      <c r="E44" t="str">
        <f t="shared" si="18"/>
        <v/>
      </c>
      <c r="F44" t="str">
        <f>IF(入力用シート!I47="","",IF(N44="対象","* "&amp;入力用シート!I47,入力用シート!I47))</f>
        <v/>
      </c>
      <c r="G44" t="str">
        <f>IF(入力用シート!Q47="","",入力用シート!Q47)</f>
        <v/>
      </c>
      <c r="H44" s="15" t="str">
        <f>IF(F44="","",入力用シート!Z47)</f>
        <v/>
      </c>
      <c r="I44" t="str">
        <f>IF(入力用シート!AG47="","有・無",入力用シート!AG47)</f>
        <v>有・無</v>
      </c>
      <c r="J44" s="15" t="str">
        <f>IF(入力用シート!AI47="","予・注",入力用シート!AI47)</f>
        <v>予・注</v>
      </c>
      <c r="K44" s="15" t="str">
        <f>IF(入力用シート!AL47="","",入力用シート!AL47)</f>
        <v/>
      </c>
      <c r="L44" s="15" t="str">
        <f>IF(入力用シート!AQ47="","",入力用シート!AQ47)</f>
        <v/>
      </c>
      <c r="M44" s="15" t="str">
        <f>IF(入力用シート!AV47="","",入力用シート!AV47)</f>
        <v/>
      </c>
      <c r="N44" t="str">
        <f>IF(O44="非","非課税",IF(OR(入力用シート!B47="",入力用シート!B47="　"),"",入力用シート!B47))</f>
        <v/>
      </c>
      <c r="O44" t="str">
        <f>IF(入力用シート!AE47="","",入力用シート!AE47)</f>
        <v/>
      </c>
      <c r="P44" s="15" t="str">
        <f t="shared" si="0"/>
        <v/>
      </c>
      <c r="Q44" s="15" t="str">
        <f t="shared" si="1"/>
        <v/>
      </c>
      <c r="R44" s="15" t="str">
        <f t="shared" si="4"/>
        <v/>
      </c>
      <c r="S44" s="15" t="str">
        <f t="shared" si="2"/>
        <v/>
      </c>
      <c r="T44" s="15" t="str">
        <f t="shared" si="5"/>
        <v/>
      </c>
      <c r="U44" s="13" t="str">
        <f t="shared" ref="U44:U51" si="19">IF(F44="","",L44-Q44)</f>
        <v/>
      </c>
      <c r="V44" s="13" t="str">
        <f t="shared" ref="V44:V50" si="20">IF(F44="","",M44-S44)</f>
        <v/>
      </c>
    </row>
    <row r="45" spans="2:24">
      <c r="B45">
        <v>33</v>
      </c>
      <c r="C45" t="str">
        <f>IF(入力用シート!D48="","",入力用シート!D48)</f>
        <v/>
      </c>
      <c r="D45" t="str">
        <f>IF(入力用シート!H48="","",入力用シート!H48)</f>
        <v/>
      </c>
      <c r="E45" t="str">
        <f t="shared" si="18"/>
        <v/>
      </c>
      <c r="F45" t="str">
        <f>IF(入力用シート!I48="","",IF(N45="対象","* "&amp;入力用シート!I48,入力用シート!I48))</f>
        <v/>
      </c>
      <c r="G45" t="str">
        <f>IF(入力用シート!Q48="","",入力用シート!Q48)</f>
        <v/>
      </c>
      <c r="H45" s="15" t="str">
        <f>IF(F45="","",入力用シート!Z48)</f>
        <v/>
      </c>
      <c r="I45" t="str">
        <f>IF(入力用シート!AG48="","有・無",入力用シート!AG48)</f>
        <v>有・無</v>
      </c>
      <c r="J45" s="15" t="str">
        <f>IF(入力用シート!AI48="","予・注",入力用シート!AI48)</f>
        <v>予・注</v>
      </c>
      <c r="K45" s="15" t="str">
        <f>IF(入力用シート!AL48="","",入力用シート!AL48)</f>
        <v/>
      </c>
      <c r="L45" s="15" t="str">
        <f>IF(入力用シート!AQ48="","",入力用シート!AQ48)</f>
        <v/>
      </c>
      <c r="M45" s="15" t="str">
        <f>IF(入力用シート!AV48="","",入力用シート!AV48)</f>
        <v/>
      </c>
      <c r="N45" t="str">
        <f>IF(O45="非","非課税",IF(OR(入力用シート!B48="",入力用シート!B48="　"),"",入力用シート!B48))</f>
        <v/>
      </c>
      <c r="O45" t="str">
        <f>IF(入力用シート!AE48="","",入力用シート!AE48)</f>
        <v/>
      </c>
      <c r="P45" s="15" t="str">
        <f t="shared" ref="P45:P66" si="21">IF(K45="","",IF(O45="抜",K45,IF(N45="軽減税",ROUND(K45/1.08,0),ROUND(K45/1.1,0))))</f>
        <v/>
      </c>
      <c r="Q45" s="15" t="str">
        <f t="shared" ref="Q45:Q66" si="22">IF(L45="","",IF(O45="抜",L45,IF(N45="軽減税",ROUND(L45/1.08,0),ROUND(L45/1.1,0))))</f>
        <v/>
      </c>
      <c r="R45" s="15" t="str">
        <f t="shared" si="4"/>
        <v/>
      </c>
      <c r="S45" s="15" t="str">
        <f t="shared" ref="S45:S66" si="23">IF(M45="","",IF(O45="抜",M45,IF(N45="軽減税",ROUND(M45/1.08,0),ROUND(M45/1.1,0))))</f>
        <v/>
      </c>
      <c r="T45" s="15" t="str">
        <f t="shared" si="5"/>
        <v/>
      </c>
      <c r="U45" s="13" t="str">
        <f t="shared" si="19"/>
        <v/>
      </c>
      <c r="V45" s="13" t="str">
        <f t="shared" si="20"/>
        <v/>
      </c>
    </row>
    <row r="46" spans="2:24">
      <c r="B46">
        <v>34</v>
      </c>
      <c r="C46" t="str">
        <f>IF(入力用シート!D49="","",入力用シート!D49)</f>
        <v/>
      </c>
      <c r="D46" t="str">
        <f>IF(入力用シート!H49="","",入力用シート!H49)</f>
        <v/>
      </c>
      <c r="E46" t="str">
        <f t="shared" si="18"/>
        <v/>
      </c>
      <c r="F46" t="str">
        <f>IF(入力用シート!I49="","",IF(N46="対象","* "&amp;入力用シート!I49,入力用シート!I49))</f>
        <v/>
      </c>
      <c r="G46" t="str">
        <f>IF(入力用シート!Q49="","",入力用シート!Q49)</f>
        <v/>
      </c>
      <c r="H46" s="28" t="str">
        <f>IF(F46="","",入力用シート!Z49)</f>
        <v/>
      </c>
      <c r="I46" t="str">
        <f>IF(入力用シート!AG49="","有・無",入力用シート!AG49)</f>
        <v>有・無</v>
      </c>
      <c r="J46" s="15" t="str">
        <f>IF(入力用シート!AI49="","予・注",入力用シート!AI49)</f>
        <v>予・注</v>
      </c>
      <c r="K46" s="28" t="str">
        <f>IF(入力用シート!AL49="","",入力用シート!AL49)</f>
        <v/>
      </c>
      <c r="L46" s="28" t="str">
        <f>IF(入力用シート!AQ49="","",入力用シート!AQ49)</f>
        <v/>
      </c>
      <c r="M46" s="28" t="str">
        <f>IF(入力用シート!AV49="","",入力用シート!AV49)</f>
        <v/>
      </c>
      <c r="N46" t="str">
        <f>IF(O46="非","非課税",IF(OR(入力用シート!B49="",入力用シート!B49="　"),"",入力用シート!B49))</f>
        <v/>
      </c>
      <c r="O46" t="str">
        <f>IF(入力用シート!AE49="","",入力用シート!AE49)</f>
        <v/>
      </c>
      <c r="P46" s="28" t="str">
        <f t="shared" si="21"/>
        <v/>
      </c>
      <c r="Q46" s="28" t="str">
        <f t="shared" si="22"/>
        <v/>
      </c>
      <c r="R46" s="15" t="str">
        <f t="shared" si="4"/>
        <v/>
      </c>
      <c r="S46" s="28" t="str">
        <f t="shared" si="23"/>
        <v/>
      </c>
      <c r="T46" s="15" t="str">
        <f t="shared" si="5"/>
        <v/>
      </c>
      <c r="U46" s="13" t="str">
        <f t="shared" si="19"/>
        <v/>
      </c>
      <c r="V46" s="13" t="str">
        <f t="shared" si="20"/>
        <v/>
      </c>
    </row>
    <row r="47" spans="2:24">
      <c r="B47">
        <v>35</v>
      </c>
      <c r="C47" t="str">
        <f>IF(入力用シート!D50="","",入力用シート!D50)</f>
        <v/>
      </c>
      <c r="D47" t="str">
        <f>IF(入力用シート!H50="","",入力用シート!H50)</f>
        <v/>
      </c>
      <c r="E47" t="str">
        <f t="shared" si="18"/>
        <v/>
      </c>
      <c r="F47" t="str">
        <f>IF(入力用シート!I50="","",IF(N47="対象","* "&amp;入力用シート!I50,入力用シート!I50))</f>
        <v/>
      </c>
      <c r="G47" t="str">
        <f>IF(入力用シート!Q50="","",入力用シート!Q50)</f>
        <v/>
      </c>
      <c r="H47" s="28" t="str">
        <f>IF(F47="","",入力用シート!Z50)</f>
        <v/>
      </c>
      <c r="I47" t="str">
        <f>IF(入力用シート!AG50="","有・無",入力用シート!AG50)</f>
        <v>有・無</v>
      </c>
      <c r="J47" s="15" t="str">
        <f>IF(入力用シート!AI50="","予・注",入力用シート!AI50)</f>
        <v>予・注</v>
      </c>
      <c r="K47" s="28" t="str">
        <f>IF(入力用シート!AL50="","",入力用シート!AL50)</f>
        <v/>
      </c>
      <c r="L47" s="28" t="str">
        <f>IF(入力用シート!AQ50="","",入力用シート!AQ50)</f>
        <v/>
      </c>
      <c r="M47" s="28" t="str">
        <f>IF(入力用シート!AV50="","",入力用シート!AV50)</f>
        <v/>
      </c>
      <c r="N47" t="str">
        <f>IF(O47="非","非課税",IF(OR(入力用シート!B50="",入力用シート!B50="　"),"",入力用シート!B50))</f>
        <v/>
      </c>
      <c r="O47" t="str">
        <f>IF(入力用シート!AE50="","",入力用シート!AE50)</f>
        <v/>
      </c>
      <c r="P47" s="28" t="str">
        <f t="shared" si="21"/>
        <v/>
      </c>
      <c r="Q47" s="28" t="str">
        <f t="shared" si="22"/>
        <v/>
      </c>
      <c r="R47" s="15" t="str">
        <f t="shared" si="4"/>
        <v/>
      </c>
      <c r="S47" s="28" t="str">
        <f t="shared" si="23"/>
        <v/>
      </c>
      <c r="T47" s="15" t="str">
        <f t="shared" si="5"/>
        <v/>
      </c>
      <c r="U47" s="13" t="str">
        <f t="shared" si="19"/>
        <v/>
      </c>
      <c r="V47" s="13" t="str">
        <f t="shared" si="20"/>
        <v/>
      </c>
    </row>
    <row r="48" spans="2:24">
      <c r="B48">
        <v>36</v>
      </c>
      <c r="C48" s="5" t="str">
        <f>IF(入力用シート!D51="","",入力用シート!D51)</f>
        <v/>
      </c>
      <c r="D48" s="5" t="str">
        <f>IF(入力用シート!H51="","",入力用シート!H51)</f>
        <v/>
      </c>
      <c r="E48" s="5" t="str">
        <f t="shared" si="18"/>
        <v/>
      </c>
      <c r="F48" s="5" t="str">
        <f>IF(入力用シート!I51="","",IF(N48="対象","* "&amp;入力用シート!I51,入力用シート!I51))</f>
        <v/>
      </c>
      <c r="G48" s="5" t="str">
        <f>IF(入力用シート!Q51="","",入力用シート!Q51)</f>
        <v/>
      </c>
      <c r="H48" s="29" t="str">
        <f>IF(F48="","",入力用シート!Z51)</f>
        <v/>
      </c>
      <c r="I48" s="5" t="str">
        <f>IF(入力用シート!AG51="","有・無",入力用シート!AG51)</f>
        <v>有・無</v>
      </c>
      <c r="J48" s="29" t="str">
        <f>IF(入力用シート!AI51="","予・注",入力用シート!AI51)</f>
        <v>予・注</v>
      </c>
      <c r="K48" s="29" t="str">
        <f>IF(入力用シート!AL51="","",入力用シート!AL51)</f>
        <v/>
      </c>
      <c r="L48" s="29" t="str">
        <f>IF(入力用シート!AQ51="","",入力用シート!AQ51)</f>
        <v/>
      </c>
      <c r="M48" s="29" t="str">
        <f>IF(入力用シート!AV51="","",入力用シート!AV51)</f>
        <v/>
      </c>
      <c r="N48" s="5" t="str">
        <f>IF(O48="非","非課税",IF(OR(入力用シート!B51="",入力用シート!B51="　"),"",入力用シート!B51))</f>
        <v/>
      </c>
      <c r="O48" s="5" t="str">
        <f>IF(入力用シート!AE51="","",入力用シート!AE51)</f>
        <v/>
      </c>
      <c r="P48" s="29" t="str">
        <f t="shared" si="21"/>
        <v/>
      </c>
      <c r="Q48" s="29" t="str">
        <f t="shared" si="22"/>
        <v/>
      </c>
      <c r="R48" s="29" t="str">
        <f t="shared" si="4"/>
        <v/>
      </c>
      <c r="S48" s="29" t="str">
        <f t="shared" si="23"/>
        <v/>
      </c>
      <c r="T48" s="29" t="str">
        <f t="shared" si="5"/>
        <v/>
      </c>
      <c r="U48" s="30" t="str">
        <f t="shared" si="19"/>
        <v/>
      </c>
      <c r="V48" s="30" t="str">
        <f t="shared" si="20"/>
        <v/>
      </c>
      <c r="W48" s="5"/>
      <c r="X48">
        <v>4</v>
      </c>
    </row>
    <row r="49" spans="2:24">
      <c r="B49">
        <v>37</v>
      </c>
      <c r="C49" t="str">
        <f>IF(入力用シート!D52="","",入力用シート!D52)</f>
        <v/>
      </c>
      <c r="D49" t="str">
        <f>IF(入力用シート!H52="","",入力用シート!H52)</f>
        <v/>
      </c>
      <c r="E49" t="str">
        <f>IF(C49="","",IF(D49="",C49,C49&amp;"-"&amp;D49))</f>
        <v/>
      </c>
      <c r="F49" t="str">
        <f>IF(入力用シート!I52="","",IF(N49="対象","* "&amp;入力用シート!I52,入力用シート!I52))</f>
        <v/>
      </c>
      <c r="G49" t="str">
        <f>IF(入力用シート!Q52="","",入力用シート!Q52)</f>
        <v/>
      </c>
      <c r="H49" s="15" t="str">
        <f>IF(F49="","",入力用シート!Z52)</f>
        <v/>
      </c>
      <c r="I49" t="str">
        <f>IF(入力用シート!AG52="","有・無",入力用シート!AG52)</f>
        <v>有・無</v>
      </c>
      <c r="J49" s="15" t="str">
        <f>IF(入力用シート!AI52="","予・注",入力用シート!AI52)</f>
        <v>予・注</v>
      </c>
      <c r="K49" s="15" t="str">
        <f>IF(入力用シート!AL52="","",入力用シート!AL52)</f>
        <v/>
      </c>
      <c r="L49" s="15" t="str">
        <f>IF(入力用シート!AQ52="","",入力用シート!AQ52)</f>
        <v/>
      </c>
      <c r="M49" s="15" t="str">
        <f>IF(入力用シート!AV52="","",入力用シート!AV52)</f>
        <v/>
      </c>
      <c r="N49" t="str">
        <f>IF(O49="非","非課税",IF(OR(入力用シート!B52="",入力用シート!B52="　"),"",入力用シート!B52))</f>
        <v/>
      </c>
      <c r="O49" t="str">
        <f>IF(入力用シート!AE52="","",入力用シート!AE52)</f>
        <v/>
      </c>
      <c r="P49" s="15" t="str">
        <f t="shared" si="21"/>
        <v/>
      </c>
      <c r="Q49" s="15" t="str">
        <f t="shared" si="22"/>
        <v/>
      </c>
      <c r="R49" s="15" t="str">
        <f t="shared" si="4"/>
        <v/>
      </c>
      <c r="S49" s="15" t="str">
        <f t="shared" si="23"/>
        <v/>
      </c>
      <c r="T49" s="15" t="str">
        <f t="shared" si="5"/>
        <v/>
      </c>
      <c r="U49" s="13" t="str">
        <f t="shared" si="19"/>
        <v/>
      </c>
      <c r="V49" s="13" t="str">
        <f t="shared" si="20"/>
        <v/>
      </c>
      <c r="X49">
        <v>5</v>
      </c>
    </row>
    <row r="50" spans="2:24">
      <c r="B50">
        <v>38</v>
      </c>
      <c r="C50" t="str">
        <f>IF(入力用シート!D53="","",入力用シート!D53)</f>
        <v/>
      </c>
      <c r="D50" t="str">
        <f>IF(入力用シート!H53="","",入力用シート!H53)</f>
        <v/>
      </c>
      <c r="E50" t="str">
        <f t="shared" ref="E50:E57" si="24">IF(C50="","",IF(D50="",C50,C50&amp;"-"&amp;D50))</f>
        <v/>
      </c>
      <c r="F50" t="str">
        <f>IF(入力用シート!I53="","",IF(N50="対象","* "&amp;入力用シート!I53,入力用シート!I53))</f>
        <v/>
      </c>
      <c r="G50" t="str">
        <f>IF(入力用シート!Q53="","",入力用シート!Q53)</f>
        <v/>
      </c>
      <c r="H50" s="15" t="str">
        <f>IF(F50="","",入力用シート!Z53)</f>
        <v/>
      </c>
      <c r="I50" t="str">
        <f>IF(入力用シート!AG53="","有・無",入力用シート!AG53)</f>
        <v>有・無</v>
      </c>
      <c r="J50" s="15" t="str">
        <f>IF(入力用シート!AI53="","予・注",入力用シート!AI53)</f>
        <v>予・注</v>
      </c>
      <c r="K50" s="15" t="str">
        <f>IF(入力用シート!AL53="","",入力用シート!AL53)</f>
        <v/>
      </c>
      <c r="L50" s="15" t="str">
        <f>IF(入力用シート!AQ53="","",入力用シート!AQ53)</f>
        <v/>
      </c>
      <c r="M50" s="15" t="str">
        <f>IF(入力用シート!AV53="","",入力用シート!AV53)</f>
        <v/>
      </c>
      <c r="N50" t="str">
        <f>IF(O50="非","非課税",IF(OR(入力用シート!B53="",入力用シート!B53="　"),"",入力用シート!B53))</f>
        <v/>
      </c>
      <c r="O50" t="str">
        <f>IF(入力用シート!AE53="","",入力用シート!AE53)</f>
        <v/>
      </c>
      <c r="P50" s="15" t="str">
        <f t="shared" si="21"/>
        <v/>
      </c>
      <c r="Q50" s="15" t="str">
        <f t="shared" si="22"/>
        <v/>
      </c>
      <c r="R50" s="15" t="str">
        <f t="shared" si="4"/>
        <v/>
      </c>
      <c r="S50" s="15" t="str">
        <f t="shared" si="23"/>
        <v/>
      </c>
      <c r="T50" s="15" t="str">
        <f t="shared" si="5"/>
        <v/>
      </c>
      <c r="U50" s="13" t="str">
        <f t="shared" si="19"/>
        <v/>
      </c>
      <c r="V50" s="13" t="str">
        <f t="shared" si="20"/>
        <v/>
      </c>
    </row>
    <row r="51" spans="2:24">
      <c r="B51">
        <v>39</v>
      </c>
      <c r="C51" t="str">
        <f>IF(入力用シート!D54="","",入力用シート!D54)</f>
        <v/>
      </c>
      <c r="D51" t="str">
        <f>IF(入力用シート!H54="","",入力用シート!H54)</f>
        <v/>
      </c>
      <c r="E51" t="str">
        <f t="shared" si="24"/>
        <v/>
      </c>
      <c r="F51" t="str">
        <f>IF(入力用シート!I54="","",IF(N51="対象","* "&amp;入力用シート!I54,入力用シート!I54))</f>
        <v/>
      </c>
      <c r="G51" t="str">
        <f>IF(入力用シート!Q54="","",入力用シート!Q54)</f>
        <v/>
      </c>
      <c r="H51" s="15" t="str">
        <f>IF(F51="","",入力用シート!Z54)</f>
        <v/>
      </c>
      <c r="I51" t="str">
        <f>IF(入力用シート!AG54="","有・無",入力用シート!AG54)</f>
        <v>有・無</v>
      </c>
      <c r="J51" s="15" t="str">
        <f>IF(入力用シート!AI54="","予・注",入力用シート!AI54)</f>
        <v>予・注</v>
      </c>
      <c r="K51" s="15" t="str">
        <f>IF(入力用シート!AL54="","",入力用シート!AL54)</f>
        <v/>
      </c>
      <c r="L51" s="15" t="str">
        <f>IF(入力用シート!AQ54="","",入力用シート!AQ54)</f>
        <v/>
      </c>
      <c r="M51" s="15" t="str">
        <f>IF(入力用シート!AV54="","",入力用シート!AV54)</f>
        <v/>
      </c>
      <c r="N51" t="str">
        <f>IF(O51="非","非課税",IF(OR(入力用シート!B54="",入力用シート!B54="　"),"",入力用シート!B54))</f>
        <v/>
      </c>
      <c r="O51" t="str">
        <f>IF(入力用シート!AE54="","",入力用シート!AE54)</f>
        <v/>
      </c>
      <c r="P51" s="15" t="str">
        <f t="shared" si="21"/>
        <v/>
      </c>
      <c r="Q51" s="15" t="str">
        <f t="shared" si="22"/>
        <v/>
      </c>
      <c r="R51" s="15" t="str">
        <f t="shared" si="4"/>
        <v/>
      </c>
      <c r="S51" s="15" t="str">
        <f t="shared" si="23"/>
        <v/>
      </c>
      <c r="T51" s="15" t="str">
        <f t="shared" si="5"/>
        <v/>
      </c>
      <c r="U51" s="13" t="str">
        <f t="shared" si="19"/>
        <v/>
      </c>
      <c r="V51" s="13" t="str">
        <f>IF(F51="","",M51-S51)</f>
        <v/>
      </c>
    </row>
    <row r="52" spans="2:24">
      <c r="B52">
        <v>40</v>
      </c>
      <c r="C52" t="str">
        <f>IF(入力用シート!D55="","",入力用シート!D55)</f>
        <v/>
      </c>
      <c r="D52" t="str">
        <f>IF(入力用シート!H55="","",入力用シート!H55)</f>
        <v/>
      </c>
      <c r="E52" t="str">
        <f t="shared" si="24"/>
        <v/>
      </c>
      <c r="F52" t="str">
        <f>IF(入力用シート!I55="","",IF(N52="対象","* "&amp;入力用シート!I55,入力用シート!I55))</f>
        <v/>
      </c>
      <c r="G52" t="str">
        <f>IF(入力用シート!Q55="","",入力用シート!Q55)</f>
        <v/>
      </c>
      <c r="H52" s="15" t="str">
        <f>IF(F52="","",入力用シート!Z55)</f>
        <v/>
      </c>
      <c r="I52" t="str">
        <f>IF(入力用シート!AG55="","有・無",入力用シート!AG55)</f>
        <v>有・無</v>
      </c>
      <c r="J52" s="15" t="str">
        <f>IF(入力用シート!AI55="","予・注",入力用シート!AI55)</f>
        <v>予・注</v>
      </c>
      <c r="K52" s="15" t="str">
        <f>IF(入力用シート!AL55="","",入力用シート!AL55)</f>
        <v/>
      </c>
      <c r="L52" s="15" t="str">
        <f>IF(入力用シート!AQ55="","",入力用シート!AQ55)</f>
        <v/>
      </c>
      <c r="M52" s="15" t="str">
        <f>IF(入力用シート!AV55="","",入力用シート!AV55)</f>
        <v/>
      </c>
      <c r="N52" t="str">
        <f>IF(O52="非","非課税",IF(OR(入力用シート!B55="",入力用シート!B55="　"),"",入力用シート!B55))</f>
        <v/>
      </c>
      <c r="O52" t="str">
        <f>IF(入力用シート!AE55="","",入力用シート!AE55)</f>
        <v/>
      </c>
      <c r="P52" s="15" t="str">
        <f t="shared" si="21"/>
        <v/>
      </c>
      <c r="Q52" s="15" t="str">
        <f t="shared" si="22"/>
        <v/>
      </c>
      <c r="R52" s="15" t="str">
        <f t="shared" si="4"/>
        <v/>
      </c>
      <c r="S52" s="15" t="str">
        <f t="shared" si="23"/>
        <v/>
      </c>
      <c r="T52" s="15" t="str">
        <f t="shared" si="5"/>
        <v/>
      </c>
      <c r="U52" s="13" t="str">
        <f>IF(F52="","",L52-Q52)</f>
        <v/>
      </c>
      <c r="V52" s="13" t="str">
        <f>IF(F52="","",M52-S52)</f>
        <v/>
      </c>
    </row>
    <row r="53" spans="2:24">
      <c r="B53">
        <v>41</v>
      </c>
      <c r="C53" t="str">
        <f>IF(入力用シート!D56="","",入力用シート!D56)</f>
        <v/>
      </c>
      <c r="D53" t="str">
        <f>IF(入力用シート!H56="","",入力用シート!H56)</f>
        <v/>
      </c>
      <c r="E53" t="str">
        <f t="shared" si="24"/>
        <v/>
      </c>
      <c r="F53" t="str">
        <f>IF(入力用シート!I56="","",IF(N53="対象","* "&amp;入力用シート!I56,入力用シート!I56))</f>
        <v/>
      </c>
      <c r="G53" t="str">
        <f>IF(入力用シート!Q56="","",入力用シート!Q56)</f>
        <v/>
      </c>
      <c r="H53" s="15" t="str">
        <f>IF(F53="","",入力用シート!Z56)</f>
        <v/>
      </c>
      <c r="I53" t="str">
        <f>IF(入力用シート!AG56="","有・無",入力用シート!AG56)</f>
        <v>有・無</v>
      </c>
      <c r="J53" s="15" t="str">
        <f>IF(入力用シート!AI56="","予・注",入力用シート!AI56)</f>
        <v>予・注</v>
      </c>
      <c r="K53" s="15" t="str">
        <f>IF(入力用シート!AL56="","",入力用シート!AL56)</f>
        <v/>
      </c>
      <c r="L53" s="15" t="str">
        <f>IF(入力用シート!AQ56="","",入力用シート!AQ56)</f>
        <v/>
      </c>
      <c r="M53" s="15" t="str">
        <f>IF(入力用シート!AV56="","",入力用シート!AV56)</f>
        <v/>
      </c>
      <c r="N53" t="str">
        <f>IF(O53="非","非課税",IF(OR(入力用シート!B56="",入力用シート!B56="　"),"",入力用シート!B56))</f>
        <v/>
      </c>
      <c r="O53" t="str">
        <f>IF(入力用シート!AE56="","",入力用シート!AE56)</f>
        <v/>
      </c>
      <c r="P53" s="15" t="str">
        <f t="shared" si="21"/>
        <v/>
      </c>
      <c r="Q53" s="15" t="str">
        <f t="shared" si="22"/>
        <v/>
      </c>
      <c r="R53" s="15" t="str">
        <f t="shared" si="4"/>
        <v/>
      </c>
      <c r="S53" s="15" t="str">
        <f t="shared" si="23"/>
        <v/>
      </c>
      <c r="T53" s="15" t="str">
        <f t="shared" si="5"/>
        <v/>
      </c>
      <c r="U53" s="13" t="str">
        <f t="shared" ref="U53:U60" si="25">IF(F53="","",L53-Q53)</f>
        <v/>
      </c>
      <c r="V53" s="13" t="str">
        <f t="shared" ref="V53:V59" si="26">IF(F53="","",M53-S53)</f>
        <v/>
      </c>
    </row>
    <row r="54" spans="2:24">
      <c r="B54">
        <v>42</v>
      </c>
      <c r="C54" t="str">
        <f>IF(入力用シート!D57="","",入力用シート!D57)</f>
        <v/>
      </c>
      <c r="D54" t="str">
        <f>IF(入力用シート!H57="","",入力用シート!H57)</f>
        <v/>
      </c>
      <c r="E54" t="str">
        <f t="shared" si="24"/>
        <v/>
      </c>
      <c r="F54" t="str">
        <f>IF(入力用シート!I57="","",IF(N54="対象","* "&amp;入力用シート!I57,入力用シート!I57))</f>
        <v/>
      </c>
      <c r="G54" t="str">
        <f>IF(入力用シート!Q57="","",入力用シート!Q57)</f>
        <v/>
      </c>
      <c r="H54" s="15" t="str">
        <f>IF(F54="","",入力用シート!Z57)</f>
        <v/>
      </c>
      <c r="I54" t="str">
        <f>IF(入力用シート!AG57="","有・無",入力用シート!AG57)</f>
        <v>有・無</v>
      </c>
      <c r="J54" s="15" t="str">
        <f>IF(入力用シート!AI57="","予・注",入力用シート!AI57)</f>
        <v>予・注</v>
      </c>
      <c r="K54" s="15" t="str">
        <f>IF(入力用シート!AL57="","",入力用シート!AL57)</f>
        <v/>
      </c>
      <c r="L54" s="15" t="str">
        <f>IF(入力用シート!AQ57="","",入力用シート!AQ57)</f>
        <v/>
      </c>
      <c r="M54" s="15" t="str">
        <f>IF(入力用シート!AV57="","",入力用シート!AV57)</f>
        <v/>
      </c>
      <c r="N54" t="str">
        <f>IF(O54="非","非課税",IF(OR(入力用シート!B57="",入力用シート!B57="　"),"",入力用シート!B57))</f>
        <v/>
      </c>
      <c r="O54" t="str">
        <f>IF(入力用シート!AE57="","",入力用シート!AE57)</f>
        <v/>
      </c>
      <c r="P54" s="15" t="str">
        <f t="shared" si="21"/>
        <v/>
      </c>
      <c r="Q54" s="15" t="str">
        <f t="shared" si="22"/>
        <v/>
      </c>
      <c r="R54" s="15" t="str">
        <f t="shared" si="4"/>
        <v/>
      </c>
      <c r="S54" s="15" t="str">
        <f t="shared" si="23"/>
        <v/>
      </c>
      <c r="T54" s="15" t="str">
        <f t="shared" si="5"/>
        <v/>
      </c>
      <c r="U54" s="13" t="str">
        <f t="shared" si="25"/>
        <v/>
      </c>
      <c r="V54" s="13" t="str">
        <f t="shared" si="26"/>
        <v/>
      </c>
    </row>
    <row r="55" spans="2:24">
      <c r="B55">
        <v>43</v>
      </c>
      <c r="C55" t="str">
        <f>IF(入力用シート!D58="","",入力用シート!D58)</f>
        <v/>
      </c>
      <c r="D55" t="str">
        <f>IF(入力用シート!H58="","",入力用シート!H58)</f>
        <v/>
      </c>
      <c r="E55" t="str">
        <f t="shared" si="24"/>
        <v/>
      </c>
      <c r="F55" t="str">
        <f>IF(入力用シート!I58="","",IF(N55="対象","* "&amp;入力用シート!I58,入力用シート!I58))</f>
        <v/>
      </c>
      <c r="G55" t="str">
        <f>IF(入力用シート!Q58="","",入力用シート!Q58)</f>
        <v/>
      </c>
      <c r="H55" s="28" t="str">
        <f>IF(F55="","",入力用シート!Z58)</f>
        <v/>
      </c>
      <c r="I55" t="str">
        <f>IF(入力用シート!AG58="","有・無",入力用シート!AG58)</f>
        <v>有・無</v>
      </c>
      <c r="J55" s="15" t="str">
        <f>IF(入力用シート!AI58="","予・注",入力用シート!AI58)</f>
        <v>予・注</v>
      </c>
      <c r="K55" s="28" t="str">
        <f>IF(入力用シート!AL58="","",入力用シート!AL58)</f>
        <v/>
      </c>
      <c r="L55" s="28" t="str">
        <f>IF(入力用シート!AQ58="","",入力用シート!AQ58)</f>
        <v/>
      </c>
      <c r="M55" s="28" t="str">
        <f>IF(入力用シート!AV58="","",入力用シート!AV58)</f>
        <v/>
      </c>
      <c r="N55" t="str">
        <f>IF(O55="非","非課税",IF(OR(入力用シート!B58="",入力用シート!B58="　"),"",入力用シート!B58))</f>
        <v/>
      </c>
      <c r="O55" t="str">
        <f>IF(入力用シート!AE58="","",入力用シート!AE58)</f>
        <v/>
      </c>
      <c r="P55" s="28" t="str">
        <f t="shared" si="21"/>
        <v/>
      </c>
      <c r="Q55" s="28" t="str">
        <f t="shared" si="22"/>
        <v/>
      </c>
      <c r="R55" s="15" t="str">
        <f t="shared" si="4"/>
        <v/>
      </c>
      <c r="S55" s="28" t="str">
        <f t="shared" si="23"/>
        <v/>
      </c>
      <c r="T55" s="15" t="str">
        <f t="shared" si="5"/>
        <v/>
      </c>
      <c r="U55" s="13" t="str">
        <f t="shared" si="25"/>
        <v/>
      </c>
      <c r="V55" s="13" t="str">
        <f t="shared" si="26"/>
        <v/>
      </c>
    </row>
    <row r="56" spans="2:24">
      <c r="B56">
        <v>44</v>
      </c>
      <c r="C56" t="str">
        <f>IF(入力用シート!D59="","",入力用シート!D59)</f>
        <v/>
      </c>
      <c r="D56" t="str">
        <f>IF(入力用シート!H59="","",入力用シート!H59)</f>
        <v/>
      </c>
      <c r="E56" t="str">
        <f t="shared" si="24"/>
        <v/>
      </c>
      <c r="F56" t="str">
        <f>IF(入力用シート!I59="","",IF(N56="対象","* "&amp;入力用シート!I59,入力用シート!I59))</f>
        <v/>
      </c>
      <c r="G56" t="str">
        <f>IF(入力用シート!Q59="","",入力用シート!Q59)</f>
        <v/>
      </c>
      <c r="H56" s="28" t="str">
        <f>IF(F56="","",入力用シート!Z59)</f>
        <v/>
      </c>
      <c r="I56" t="str">
        <f>IF(入力用シート!AG59="","有・無",入力用シート!AG59)</f>
        <v>有・無</v>
      </c>
      <c r="J56" s="15" t="str">
        <f>IF(入力用シート!AI59="","予・注",入力用シート!AI59)</f>
        <v>予・注</v>
      </c>
      <c r="K56" s="28" t="str">
        <f>IF(入力用シート!AL59="","",入力用シート!AL59)</f>
        <v/>
      </c>
      <c r="L56" s="28" t="str">
        <f>IF(入力用シート!AQ59="","",入力用シート!AQ59)</f>
        <v/>
      </c>
      <c r="M56" s="28" t="str">
        <f>IF(入力用シート!AV59="","",入力用シート!AV59)</f>
        <v/>
      </c>
      <c r="N56" t="str">
        <f>IF(O56="非","非課税",IF(OR(入力用シート!B59="",入力用シート!B59="　"),"",入力用シート!B59))</f>
        <v/>
      </c>
      <c r="O56" t="str">
        <f>IF(入力用シート!AE59="","",入力用シート!AE59)</f>
        <v/>
      </c>
      <c r="P56" s="28" t="str">
        <f t="shared" si="21"/>
        <v/>
      </c>
      <c r="Q56" s="28" t="str">
        <f t="shared" si="22"/>
        <v/>
      </c>
      <c r="R56" s="28" t="str">
        <f t="shared" si="4"/>
        <v/>
      </c>
      <c r="S56" s="28" t="str">
        <f t="shared" si="23"/>
        <v/>
      </c>
      <c r="T56" s="28" t="str">
        <f t="shared" si="5"/>
        <v/>
      </c>
      <c r="U56" s="13" t="str">
        <f t="shared" si="25"/>
        <v/>
      </c>
      <c r="V56" s="13" t="str">
        <f t="shared" si="26"/>
        <v/>
      </c>
    </row>
    <row r="57" spans="2:24">
      <c r="B57">
        <v>45</v>
      </c>
      <c r="C57" s="5" t="str">
        <f>IF(入力用シート!D60="","",入力用シート!D60)</f>
        <v/>
      </c>
      <c r="D57" s="5" t="str">
        <f>IF(入力用シート!H60="","",入力用シート!H60)</f>
        <v/>
      </c>
      <c r="E57" s="5" t="str">
        <f t="shared" si="24"/>
        <v/>
      </c>
      <c r="F57" s="5" t="str">
        <f>IF(入力用シート!I60="","",IF(N57="対象","* "&amp;入力用シート!I60,入力用シート!I60))</f>
        <v/>
      </c>
      <c r="G57" s="5" t="str">
        <f>IF(入力用シート!Q60="","",入力用シート!Q60)</f>
        <v/>
      </c>
      <c r="H57" s="29" t="str">
        <f>IF(F57="","",入力用シート!Z60)</f>
        <v/>
      </c>
      <c r="I57" s="5" t="str">
        <f>IF(入力用シート!AG60="","有・無",入力用シート!AG60)</f>
        <v>有・無</v>
      </c>
      <c r="J57" s="29" t="str">
        <f>IF(入力用シート!AI60="","予・注",入力用シート!AI60)</f>
        <v>予・注</v>
      </c>
      <c r="K57" s="29" t="str">
        <f>IF(入力用シート!AL60="","",入力用シート!AL60)</f>
        <v/>
      </c>
      <c r="L57" s="29" t="str">
        <f>IF(入力用シート!AQ60="","",入力用シート!AQ60)</f>
        <v/>
      </c>
      <c r="M57" s="29" t="str">
        <f>IF(入力用シート!AV60="","",入力用シート!AV60)</f>
        <v/>
      </c>
      <c r="N57" s="5" t="str">
        <f>IF(O57="非","非課税",IF(OR(入力用シート!B60="",入力用シート!B60="　"),"",入力用シート!B60))</f>
        <v/>
      </c>
      <c r="O57" s="5" t="str">
        <f>IF(入力用シート!AE60="","",入力用シート!AE60)</f>
        <v/>
      </c>
      <c r="P57" s="29" t="str">
        <f t="shared" si="21"/>
        <v/>
      </c>
      <c r="Q57" s="29" t="str">
        <f t="shared" si="22"/>
        <v/>
      </c>
      <c r="R57" s="29" t="str">
        <f t="shared" si="4"/>
        <v/>
      </c>
      <c r="S57" s="29" t="str">
        <f t="shared" si="23"/>
        <v/>
      </c>
      <c r="T57" s="29" t="str">
        <f t="shared" si="5"/>
        <v/>
      </c>
      <c r="U57" s="30" t="str">
        <f t="shared" si="25"/>
        <v/>
      </c>
      <c r="V57" s="30" t="str">
        <f t="shared" si="26"/>
        <v/>
      </c>
      <c r="W57" s="5"/>
      <c r="X57">
        <v>5</v>
      </c>
    </row>
    <row r="58" spans="2:24">
      <c r="B58">
        <v>46</v>
      </c>
      <c r="C58" t="str">
        <f>IF(入力用シート!D61="","",入力用シート!D61)</f>
        <v/>
      </c>
      <c r="D58" t="str">
        <f>IF(入力用シート!H61="","",入力用シート!H61)</f>
        <v/>
      </c>
      <c r="E58" t="str">
        <f>IF(C58="","",IF(D58="",C58,C58&amp;"-"&amp;D58))</f>
        <v/>
      </c>
      <c r="F58" t="str">
        <f>IF(入力用シート!I61="","",IF(N58="対象","* "&amp;入力用シート!I61,入力用シート!I61))</f>
        <v/>
      </c>
      <c r="G58" t="str">
        <f>IF(入力用シート!Q61="","",入力用シート!Q61)</f>
        <v/>
      </c>
      <c r="H58" s="15" t="str">
        <f>IF(F58="","",入力用シート!Z61)</f>
        <v/>
      </c>
      <c r="I58" t="str">
        <f>IF(入力用シート!AG61="","有・無",入力用シート!AG61)</f>
        <v>有・無</v>
      </c>
      <c r="J58" s="15" t="str">
        <f>IF(入力用シート!AI61="","予・注",入力用シート!AI61)</f>
        <v>予・注</v>
      </c>
      <c r="K58" s="15" t="str">
        <f>IF(入力用シート!AL61="","",入力用シート!AL61)</f>
        <v/>
      </c>
      <c r="L58" s="15" t="str">
        <f>IF(入力用シート!AQ61="","",入力用シート!AQ61)</f>
        <v/>
      </c>
      <c r="M58" s="15" t="str">
        <f>IF(入力用シート!AV61="","",入力用シート!AV61)</f>
        <v/>
      </c>
      <c r="N58" t="str">
        <f>IF(O58="非","非課税",IF(OR(入力用シート!B61="",入力用シート!B61="　"),"",入力用シート!B61))</f>
        <v/>
      </c>
      <c r="O58" t="str">
        <f>IF(入力用シート!AE61="","",入力用シート!AE61)</f>
        <v/>
      </c>
      <c r="P58" s="15" t="str">
        <f t="shared" si="21"/>
        <v/>
      </c>
      <c r="Q58" s="15" t="str">
        <f t="shared" si="22"/>
        <v/>
      </c>
      <c r="R58" s="15" t="str">
        <f t="shared" si="4"/>
        <v/>
      </c>
      <c r="S58" s="15" t="str">
        <f t="shared" si="23"/>
        <v/>
      </c>
      <c r="T58" s="15" t="str">
        <f t="shared" si="5"/>
        <v/>
      </c>
      <c r="U58" s="13" t="str">
        <f t="shared" si="25"/>
        <v/>
      </c>
      <c r="V58" s="13" t="str">
        <f t="shared" si="26"/>
        <v/>
      </c>
      <c r="X58">
        <v>6</v>
      </c>
    </row>
    <row r="59" spans="2:24">
      <c r="B59">
        <v>47</v>
      </c>
      <c r="C59" t="str">
        <f>IF(入力用シート!D62="","",入力用シート!D62)</f>
        <v/>
      </c>
      <c r="D59" t="str">
        <f>IF(入力用シート!H62="","",入力用シート!H62)</f>
        <v/>
      </c>
      <c r="E59" t="str">
        <f t="shared" ref="E59:E66" si="27">IF(C59="","",IF(D59="",C59,C59&amp;"-"&amp;D59))</f>
        <v/>
      </c>
      <c r="F59" t="str">
        <f>IF(入力用シート!I62="","",IF(N59="対象","* "&amp;入力用シート!I62,入力用シート!I62))</f>
        <v/>
      </c>
      <c r="G59" t="str">
        <f>IF(入力用シート!Q62="","",入力用シート!Q62)</f>
        <v/>
      </c>
      <c r="H59" s="15" t="str">
        <f>IF(F59="","",入力用シート!Z62)</f>
        <v/>
      </c>
      <c r="I59" t="str">
        <f>IF(入力用シート!AG62="","有・無",入力用シート!AG62)</f>
        <v>有・無</v>
      </c>
      <c r="J59" s="15" t="str">
        <f>IF(入力用シート!AI62="","予・注",入力用シート!AI62)</f>
        <v>予・注</v>
      </c>
      <c r="K59" s="15" t="str">
        <f>IF(入力用シート!AL62="","",入力用シート!AL62)</f>
        <v/>
      </c>
      <c r="L59" s="15" t="str">
        <f>IF(入力用シート!AQ62="","",入力用シート!AQ62)</f>
        <v/>
      </c>
      <c r="M59" s="15" t="str">
        <f>IF(入力用シート!AV62="","",入力用シート!AV62)</f>
        <v/>
      </c>
      <c r="N59" t="str">
        <f>IF(O59="非","非課税",IF(OR(入力用シート!B62="",入力用シート!B62="　"),"",入力用シート!B62))</f>
        <v/>
      </c>
      <c r="O59" t="str">
        <f>IF(入力用シート!AE62="","",入力用シート!AE62)</f>
        <v/>
      </c>
      <c r="P59" s="15" t="str">
        <f t="shared" si="21"/>
        <v/>
      </c>
      <c r="Q59" s="15" t="str">
        <f t="shared" si="22"/>
        <v/>
      </c>
      <c r="R59" s="15" t="str">
        <f t="shared" si="4"/>
        <v/>
      </c>
      <c r="S59" s="15" t="str">
        <f t="shared" si="23"/>
        <v/>
      </c>
      <c r="T59" s="15" t="str">
        <f t="shared" si="5"/>
        <v/>
      </c>
      <c r="U59" s="13" t="str">
        <f t="shared" si="25"/>
        <v/>
      </c>
      <c r="V59" s="13" t="str">
        <f t="shared" si="26"/>
        <v/>
      </c>
    </row>
    <row r="60" spans="2:24">
      <c r="B60">
        <v>48</v>
      </c>
      <c r="C60" t="str">
        <f>IF(入力用シート!D63="","",入力用シート!D63)</f>
        <v/>
      </c>
      <c r="D60" t="str">
        <f>IF(入力用シート!H63="","",入力用シート!H63)</f>
        <v/>
      </c>
      <c r="E60" t="str">
        <f t="shared" si="27"/>
        <v/>
      </c>
      <c r="F60" t="str">
        <f>IF(入力用シート!I63="","",IF(N60="対象","* "&amp;入力用シート!I63,入力用シート!I63))</f>
        <v/>
      </c>
      <c r="G60" t="str">
        <f>IF(入力用シート!Q63="","",入力用シート!Q63)</f>
        <v/>
      </c>
      <c r="H60" s="15" t="str">
        <f>IF(F60="","",入力用シート!Z63)</f>
        <v/>
      </c>
      <c r="I60" t="str">
        <f>IF(入力用シート!AG63="","有・無",入力用シート!AG63)</f>
        <v>有・無</v>
      </c>
      <c r="J60" s="15" t="str">
        <f>IF(入力用シート!AI63="","予・注",入力用シート!AI63)</f>
        <v>予・注</v>
      </c>
      <c r="K60" s="15" t="str">
        <f>IF(入力用シート!AL63="","",入力用シート!AL63)</f>
        <v/>
      </c>
      <c r="L60" s="15" t="str">
        <f>IF(入力用シート!AQ63="","",入力用シート!AQ63)</f>
        <v/>
      </c>
      <c r="M60" s="15" t="str">
        <f>IF(入力用シート!AV63="","",入力用シート!AV63)</f>
        <v/>
      </c>
      <c r="N60" t="str">
        <f>IF(O60="非","非課税",IF(OR(入力用シート!B63="",入力用シート!B63="　"),"",入力用シート!B63))</f>
        <v/>
      </c>
      <c r="O60" t="str">
        <f>IF(入力用シート!AE63="","",入力用シート!AE63)</f>
        <v/>
      </c>
      <c r="P60" s="15" t="str">
        <f t="shared" si="21"/>
        <v/>
      </c>
      <c r="Q60" s="15" t="str">
        <f t="shared" si="22"/>
        <v/>
      </c>
      <c r="R60" s="15" t="str">
        <f t="shared" si="4"/>
        <v/>
      </c>
      <c r="S60" s="15" t="str">
        <f t="shared" si="23"/>
        <v/>
      </c>
      <c r="T60" s="15" t="str">
        <f t="shared" si="5"/>
        <v/>
      </c>
      <c r="U60" s="13" t="str">
        <f t="shared" si="25"/>
        <v/>
      </c>
      <c r="V60" s="13" t="str">
        <f>IF(F60="","",M60-S60)</f>
        <v/>
      </c>
    </row>
    <row r="61" spans="2:24">
      <c r="B61">
        <v>49</v>
      </c>
      <c r="C61" t="str">
        <f>IF(入力用シート!D64="","",入力用シート!D64)</f>
        <v/>
      </c>
      <c r="D61" t="str">
        <f>IF(入力用シート!H64="","",入力用シート!H64)</f>
        <v/>
      </c>
      <c r="E61" t="str">
        <f t="shared" si="27"/>
        <v/>
      </c>
      <c r="F61" t="str">
        <f>IF(入力用シート!I64="","",IF(N61="対象","* "&amp;入力用シート!I64,入力用シート!I64))</f>
        <v/>
      </c>
      <c r="G61" t="str">
        <f>IF(入力用シート!Q64="","",入力用シート!Q64)</f>
        <v/>
      </c>
      <c r="H61" s="15" t="str">
        <f>IF(F61="","",入力用シート!Z64)</f>
        <v/>
      </c>
      <c r="I61" t="str">
        <f>IF(入力用シート!AG64="","有・無",入力用シート!AG64)</f>
        <v>有・無</v>
      </c>
      <c r="J61" s="15" t="str">
        <f>IF(入力用シート!AI64="","予・注",入力用シート!AI64)</f>
        <v>予・注</v>
      </c>
      <c r="K61" s="15" t="str">
        <f>IF(入力用シート!AL64="","",入力用シート!AL64)</f>
        <v/>
      </c>
      <c r="L61" s="15" t="str">
        <f>IF(入力用シート!AQ64="","",入力用シート!AQ64)</f>
        <v/>
      </c>
      <c r="M61" s="15" t="str">
        <f>IF(入力用シート!AV64="","",入力用シート!AV64)</f>
        <v/>
      </c>
      <c r="N61" t="str">
        <f>IF(O61="非","非課税",IF(OR(入力用シート!B64="",入力用シート!B64="　"),"",入力用シート!B64))</f>
        <v/>
      </c>
      <c r="O61" t="str">
        <f>IF(入力用シート!AE64="","",入力用シート!AE64)</f>
        <v/>
      </c>
      <c r="P61" s="15" t="str">
        <f t="shared" si="21"/>
        <v/>
      </c>
      <c r="Q61" s="15" t="str">
        <f t="shared" si="22"/>
        <v/>
      </c>
      <c r="R61" s="15" t="str">
        <f t="shared" si="4"/>
        <v/>
      </c>
      <c r="S61" s="15" t="str">
        <f t="shared" si="23"/>
        <v/>
      </c>
      <c r="T61" s="15" t="str">
        <f t="shared" si="5"/>
        <v/>
      </c>
      <c r="U61" s="13" t="str">
        <f>IF(F61="","",L61-Q61)</f>
        <v/>
      </c>
      <c r="V61" s="13" t="str">
        <f>IF(F61="","",M61-S61)</f>
        <v/>
      </c>
    </row>
    <row r="62" spans="2:24">
      <c r="B62">
        <v>50</v>
      </c>
      <c r="C62" t="str">
        <f>IF(入力用シート!D65="","",入力用シート!D65)</f>
        <v/>
      </c>
      <c r="D62" t="str">
        <f>IF(入力用シート!H65="","",入力用シート!H65)</f>
        <v/>
      </c>
      <c r="E62" t="str">
        <f t="shared" si="27"/>
        <v/>
      </c>
      <c r="F62" t="str">
        <f>IF(入力用シート!I65="","",IF(N62="対象","* "&amp;入力用シート!I65,入力用シート!I65))</f>
        <v/>
      </c>
      <c r="G62" t="str">
        <f>IF(入力用シート!Q65="","",入力用シート!Q65)</f>
        <v/>
      </c>
      <c r="H62" s="15" t="str">
        <f>IF(F62="","",入力用シート!Z65)</f>
        <v/>
      </c>
      <c r="I62" t="str">
        <f>IF(入力用シート!AG65="","有・無",入力用シート!AG65)</f>
        <v>有・無</v>
      </c>
      <c r="J62" s="15" t="str">
        <f>IF(入力用シート!AI65="","予・注",入力用シート!AI65)</f>
        <v>予・注</v>
      </c>
      <c r="K62" s="15" t="str">
        <f>IF(入力用シート!AL65="","",入力用シート!AL65)</f>
        <v/>
      </c>
      <c r="L62" s="15" t="str">
        <f>IF(入力用シート!AQ65="","",入力用シート!AQ65)</f>
        <v/>
      </c>
      <c r="M62" s="15" t="str">
        <f>IF(入力用シート!AV65="","",入力用シート!AV65)</f>
        <v/>
      </c>
      <c r="N62" t="str">
        <f>IF(O62="非","非課税",IF(OR(入力用シート!B65="",入力用シート!B65="　"),"",入力用シート!B65))</f>
        <v/>
      </c>
      <c r="O62" t="str">
        <f>IF(入力用シート!AE65="","",入力用シート!AE65)</f>
        <v/>
      </c>
      <c r="P62" s="15" t="str">
        <f t="shared" si="21"/>
        <v/>
      </c>
      <c r="Q62" s="15" t="str">
        <f t="shared" si="22"/>
        <v/>
      </c>
      <c r="R62" s="15" t="str">
        <f t="shared" si="4"/>
        <v/>
      </c>
      <c r="S62" s="15" t="str">
        <f t="shared" si="23"/>
        <v/>
      </c>
      <c r="T62" s="15" t="str">
        <f t="shared" si="5"/>
        <v/>
      </c>
      <c r="U62" s="13" t="str">
        <f t="shared" ref="U62:U66" si="28">IF(F62="","",L62-Q62)</f>
        <v/>
      </c>
      <c r="V62" s="13" t="str">
        <f t="shared" ref="V62:V66" si="29">IF(F62="","",M62-S62)</f>
        <v/>
      </c>
    </row>
    <row r="63" spans="2:24">
      <c r="B63">
        <v>51</v>
      </c>
      <c r="C63" t="str">
        <f>IF(入力用シート!D66="","",入力用シート!D66)</f>
        <v/>
      </c>
      <c r="D63" t="str">
        <f>IF(入力用シート!H66="","",入力用シート!H66)</f>
        <v/>
      </c>
      <c r="E63" t="str">
        <f t="shared" si="27"/>
        <v/>
      </c>
      <c r="F63" t="str">
        <f>IF(入力用シート!I66="","",IF(N63="対象","* "&amp;入力用シート!I66,入力用シート!I66))</f>
        <v/>
      </c>
      <c r="G63" t="str">
        <f>IF(入力用シート!Q66="","",入力用シート!Q66)</f>
        <v/>
      </c>
      <c r="H63" s="15" t="str">
        <f>IF(F63="","",入力用シート!Z66)</f>
        <v/>
      </c>
      <c r="I63" t="str">
        <f>IF(入力用シート!AG66="","有・無",入力用シート!AG66)</f>
        <v>有・無</v>
      </c>
      <c r="J63" s="15" t="str">
        <f>IF(入力用シート!AI66="","予・注",入力用シート!AI66)</f>
        <v>予・注</v>
      </c>
      <c r="K63" s="15" t="str">
        <f>IF(入力用シート!AL66="","",入力用シート!AL66)</f>
        <v/>
      </c>
      <c r="L63" s="15" t="str">
        <f>IF(入力用シート!AQ66="","",入力用シート!AQ66)</f>
        <v/>
      </c>
      <c r="M63" s="15" t="str">
        <f>IF(入力用シート!AV66="","",入力用シート!AV66)</f>
        <v/>
      </c>
      <c r="N63" t="str">
        <f>IF(O63="非","非課税",IF(OR(入力用シート!B66="",入力用シート!B66="　"),"",入力用シート!B66))</f>
        <v/>
      </c>
      <c r="O63" t="str">
        <f>IF(入力用シート!AE66="","",入力用シート!AE66)</f>
        <v/>
      </c>
      <c r="P63" s="15" t="str">
        <f t="shared" si="21"/>
        <v/>
      </c>
      <c r="Q63" s="15" t="str">
        <f t="shared" si="22"/>
        <v/>
      </c>
      <c r="R63" s="15" t="str">
        <f t="shared" si="4"/>
        <v/>
      </c>
      <c r="S63" s="15" t="str">
        <f t="shared" si="23"/>
        <v/>
      </c>
      <c r="T63" s="15" t="str">
        <f t="shared" si="5"/>
        <v/>
      </c>
      <c r="U63" s="13" t="str">
        <f t="shared" si="28"/>
        <v/>
      </c>
      <c r="V63" s="13" t="str">
        <f t="shared" si="29"/>
        <v/>
      </c>
    </row>
    <row r="64" spans="2:24">
      <c r="B64">
        <v>52</v>
      </c>
      <c r="C64" t="str">
        <f>IF(入力用シート!D67="","",入力用シート!D67)</f>
        <v/>
      </c>
      <c r="D64" t="str">
        <f>IF(入力用シート!H67="","",入力用シート!H67)</f>
        <v/>
      </c>
      <c r="E64" t="str">
        <f t="shared" si="27"/>
        <v/>
      </c>
      <c r="F64" t="str">
        <f>IF(入力用シート!I67="","",IF(N64="対象","* "&amp;入力用シート!I67,入力用シート!I67))</f>
        <v/>
      </c>
      <c r="G64" t="str">
        <f>IF(入力用シート!Q67="","",入力用シート!Q67)</f>
        <v/>
      </c>
      <c r="H64" s="28" t="str">
        <f>IF(F64="","",入力用シート!Z67)</f>
        <v/>
      </c>
      <c r="I64" t="str">
        <f>IF(入力用シート!AG67="","有・無",入力用シート!AG67)</f>
        <v>有・無</v>
      </c>
      <c r="J64" s="15" t="str">
        <f>IF(入力用シート!AI67="","予・注",入力用シート!AI67)</f>
        <v>予・注</v>
      </c>
      <c r="K64" s="28" t="str">
        <f>IF(入力用シート!AL67="","",入力用シート!AL67)</f>
        <v/>
      </c>
      <c r="L64" s="28" t="str">
        <f>IF(入力用シート!AQ67="","",入力用シート!AQ67)</f>
        <v/>
      </c>
      <c r="M64" s="28" t="str">
        <f>IF(入力用シート!AV67="","",入力用シート!AV67)</f>
        <v/>
      </c>
      <c r="N64" t="str">
        <f>IF(O64="非","非課税",IF(OR(入力用シート!B67="",入力用シート!B67="　"),"",入力用シート!B67))</f>
        <v/>
      </c>
      <c r="O64" t="str">
        <f>IF(入力用シート!AE67="","",入力用シート!AE67)</f>
        <v/>
      </c>
      <c r="P64" s="28" t="str">
        <f t="shared" si="21"/>
        <v/>
      </c>
      <c r="Q64" s="28" t="str">
        <f t="shared" si="22"/>
        <v/>
      </c>
      <c r="R64" s="15" t="str">
        <f t="shared" si="4"/>
        <v/>
      </c>
      <c r="S64" s="28" t="str">
        <f t="shared" si="23"/>
        <v/>
      </c>
      <c r="T64" s="15" t="str">
        <f t="shared" si="5"/>
        <v/>
      </c>
      <c r="U64" s="13" t="str">
        <f t="shared" si="28"/>
        <v/>
      </c>
      <c r="V64" s="13" t="str">
        <f t="shared" si="29"/>
        <v/>
      </c>
    </row>
    <row r="65" spans="2:24">
      <c r="B65">
        <v>53</v>
      </c>
      <c r="C65" t="str">
        <f>IF(入力用シート!D68="","",入力用シート!D68)</f>
        <v/>
      </c>
      <c r="D65" t="str">
        <f>IF(入力用シート!H68="","",入力用シート!H68)</f>
        <v/>
      </c>
      <c r="E65" t="str">
        <f t="shared" si="27"/>
        <v/>
      </c>
      <c r="F65" t="str">
        <f>IF(入力用シート!I68="","",IF(N65="対象","* "&amp;入力用シート!I68,入力用シート!I68))</f>
        <v/>
      </c>
      <c r="G65" t="str">
        <f>IF(入力用シート!Q68="","",入力用シート!Q68)</f>
        <v/>
      </c>
      <c r="H65" s="28" t="str">
        <f>IF(F65="","",入力用シート!Z68)</f>
        <v/>
      </c>
      <c r="I65" t="str">
        <f>IF(入力用シート!AG68="","有・無",入力用シート!AG68)</f>
        <v>有・無</v>
      </c>
      <c r="J65" s="15" t="str">
        <f>IF(入力用シート!AI68="","予・注",入力用シート!AI68)</f>
        <v>予・注</v>
      </c>
      <c r="K65" s="28" t="str">
        <f>IF(入力用シート!AL68="","",入力用シート!AL68)</f>
        <v/>
      </c>
      <c r="L65" s="28" t="str">
        <f>IF(入力用シート!AQ68="","",入力用シート!AQ68)</f>
        <v/>
      </c>
      <c r="M65" s="28" t="str">
        <f>IF(入力用シート!AV68="","",入力用シート!AV68)</f>
        <v/>
      </c>
      <c r="N65" t="str">
        <f>IF(O65="非","非課税",IF(OR(入力用シート!B68="",入力用シート!B68="　"),"",入力用シート!B68))</f>
        <v/>
      </c>
      <c r="O65" t="str">
        <f>IF(入力用シート!AE68="","",入力用シート!AE68)</f>
        <v/>
      </c>
      <c r="P65" s="28" t="str">
        <f t="shared" si="21"/>
        <v/>
      </c>
      <c r="Q65" s="28" t="str">
        <f t="shared" si="22"/>
        <v/>
      </c>
      <c r="R65" s="15" t="str">
        <f t="shared" si="4"/>
        <v/>
      </c>
      <c r="S65" s="28" t="str">
        <f t="shared" si="23"/>
        <v/>
      </c>
      <c r="T65" s="15" t="str">
        <f t="shared" si="5"/>
        <v/>
      </c>
      <c r="U65" s="13" t="str">
        <f t="shared" si="28"/>
        <v/>
      </c>
      <c r="V65" s="13" t="str">
        <f t="shared" si="29"/>
        <v/>
      </c>
    </row>
    <row r="66" spans="2:24">
      <c r="B66">
        <v>54</v>
      </c>
      <c r="C66" s="5" t="str">
        <f>IF(入力用シート!D69="","",入力用シート!D69)</f>
        <v/>
      </c>
      <c r="D66" s="5" t="str">
        <f>IF(入力用シート!H69="","",入力用シート!H69)</f>
        <v/>
      </c>
      <c r="E66" s="5" t="str">
        <f t="shared" si="27"/>
        <v/>
      </c>
      <c r="F66" s="5" t="str">
        <f>IF(入力用シート!I69="","",IF(N66="対象","* "&amp;入力用シート!I69,入力用シート!I69))</f>
        <v/>
      </c>
      <c r="G66" s="5" t="str">
        <f>IF(入力用シート!Q69="","",入力用シート!Q69)</f>
        <v/>
      </c>
      <c r="H66" s="29" t="str">
        <f>IF(F66="","",入力用シート!Z69)</f>
        <v/>
      </c>
      <c r="I66" s="5" t="str">
        <f>IF(入力用シート!AG69="","有・無",入力用シート!AG69)</f>
        <v>有・無</v>
      </c>
      <c r="J66" s="29" t="str">
        <f>IF(入力用シート!AI69="","予・注",入力用シート!AI69)</f>
        <v>予・注</v>
      </c>
      <c r="K66" s="29" t="str">
        <f>IF(入力用シート!AL69="","",入力用シート!AL69)</f>
        <v/>
      </c>
      <c r="L66" s="29" t="str">
        <f>IF(入力用シート!AQ69="","",入力用シート!AQ69)</f>
        <v/>
      </c>
      <c r="M66" s="29" t="str">
        <f>IF(入力用シート!AV69="","",入力用シート!AV69)</f>
        <v/>
      </c>
      <c r="N66" s="5" t="str">
        <f>IF(O66="非","非課税",IF(OR(入力用シート!B69="",入力用シート!B69="　"),"",入力用シート!B69))</f>
        <v/>
      </c>
      <c r="O66" s="5" t="str">
        <f>IF(入力用シート!AE69="","",入力用シート!AE69)</f>
        <v/>
      </c>
      <c r="P66" s="29" t="str">
        <f t="shared" si="21"/>
        <v/>
      </c>
      <c r="Q66" s="29" t="str">
        <f t="shared" si="22"/>
        <v/>
      </c>
      <c r="R66" s="29" t="str">
        <f t="shared" si="4"/>
        <v/>
      </c>
      <c r="S66" s="29" t="str">
        <f t="shared" si="23"/>
        <v/>
      </c>
      <c r="T66" s="29" t="str">
        <f t="shared" si="5"/>
        <v/>
      </c>
      <c r="U66" s="30" t="str">
        <f t="shared" si="28"/>
        <v/>
      </c>
      <c r="V66" s="30" t="str">
        <f t="shared" si="29"/>
        <v/>
      </c>
      <c r="W66" s="5"/>
      <c r="X66">
        <v>6</v>
      </c>
    </row>
  </sheetData>
  <sheetProtection formatCells="0" formatColumns="0" formatRows="0" insertColumns="0" insertRows="0" insertHyperlinks="0" deleteColumns="0" deleteRows="0" sort="0" autoFilter="0" pivotTables="0"/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入力用シート</vt:lpstr>
      <vt:lpstr>入力用シート (入力例)</vt:lpstr>
      <vt:lpstr>指定請求書（印刷） (インボイス)</vt:lpstr>
      <vt:lpstr>Ver情報</vt:lpstr>
      <vt:lpstr>データシート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takakura</dc:creator>
  <cp:lastModifiedBy>高倉 元明（昭和工業）</cp:lastModifiedBy>
  <cp:lastPrinted>2025-07-01T04:37:03Z</cp:lastPrinted>
  <dcterms:created xsi:type="dcterms:W3CDTF">2022-02-02T05:02:28Z</dcterms:created>
  <dcterms:modified xsi:type="dcterms:W3CDTF">2025-09-26T00:47:43Z</dcterms:modified>
</cp:coreProperties>
</file>